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.sfgov.org\con-resources\875-Users\karen.zhang\Desktop\"/>
    </mc:Choice>
  </mc:AlternateContent>
  <bookViews>
    <workbookView xWindow="0" yWindow="0" windowWidth="28800" windowHeight="12210"/>
  </bookViews>
  <sheets>
    <sheet name="Worksheet" sheetId="2" r:id="rId1"/>
    <sheet name="Calc_Check" sheetId="3" r:id="rId2"/>
  </sheets>
  <definedNames>
    <definedName name="Yes">Worksheet!$A$2:$A$3</definedName>
  </definedNames>
  <calcPr calcId="171027"/>
</workbook>
</file>

<file path=xl/calcChain.xml><?xml version="1.0" encoding="utf-8"?>
<calcChain xmlns="http://schemas.openxmlformats.org/spreadsheetml/2006/main">
  <c r="M27" i="3" l="1"/>
  <c r="M14" i="3"/>
  <c r="D10" i="3" l="1"/>
  <c r="M29" i="3"/>
  <c r="F29" i="3"/>
  <c r="F30" i="3" s="1"/>
  <c r="D29" i="3"/>
  <c r="M16" i="3"/>
  <c r="F16" i="3"/>
  <c r="D18" i="3"/>
  <c r="M34" i="3" l="1"/>
  <c r="M30" i="3"/>
  <c r="M21" i="3"/>
  <c r="M31" i="3"/>
  <c r="M18" i="3"/>
  <c r="D31" i="3"/>
  <c r="D30" i="3"/>
  <c r="F18" i="3"/>
  <c r="F31" i="3"/>
  <c r="F32" i="3" s="1"/>
  <c r="M17" i="3"/>
  <c r="F17" i="3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7" i="2"/>
  <c r="R16" i="2"/>
  <c r="R15" i="2"/>
  <c r="R14" i="2"/>
  <c r="R13" i="2"/>
  <c r="R12" i="2"/>
  <c r="R11" i="2"/>
  <c r="R10" i="2"/>
  <c r="M32" i="3" l="1"/>
  <c r="M19" i="3"/>
  <c r="F19" i="3"/>
  <c r="D32" i="3"/>
  <c r="D36" i="3" s="1"/>
  <c r="F36" i="3"/>
  <c r="F35" i="3"/>
  <c r="AB36" i="2"/>
  <c r="AB35" i="2"/>
  <c r="AB34" i="2"/>
  <c r="AB33" i="2"/>
  <c r="AB32" i="2"/>
  <c r="AB31" i="2"/>
  <c r="AB30" i="2"/>
  <c r="AB29" i="2"/>
  <c r="AB28" i="2"/>
  <c r="AB27" i="2"/>
  <c r="AB26" i="2"/>
  <c r="AB25" i="2"/>
  <c r="AB24" i="2"/>
  <c r="AB23" i="2"/>
  <c r="AB22" i="2"/>
  <c r="AB21" i="2"/>
  <c r="AB20" i="2"/>
  <c r="AB19" i="2"/>
  <c r="AB17" i="2"/>
  <c r="AB16" i="2"/>
  <c r="AB15" i="2"/>
  <c r="AB14" i="2"/>
  <c r="AB13" i="2"/>
  <c r="AB12" i="2"/>
  <c r="AB11" i="2"/>
  <c r="Y24" i="2"/>
  <c r="Y23" i="2"/>
  <c r="Y22" i="2"/>
  <c r="Y21" i="2"/>
  <c r="Y20" i="2"/>
  <c r="Y19" i="2"/>
  <c r="Y17" i="2"/>
  <c r="Y16" i="2"/>
  <c r="Y15" i="2"/>
  <c r="Y14" i="2"/>
  <c r="Y13" i="2"/>
  <c r="Y12" i="2"/>
  <c r="Y11" i="2"/>
  <c r="X22" i="2"/>
  <c r="X21" i="2"/>
  <c r="X20" i="2"/>
  <c r="X19" i="2"/>
  <c r="X17" i="2"/>
  <c r="X16" i="2"/>
  <c r="X15" i="2"/>
  <c r="X14" i="2"/>
  <c r="X13" i="2"/>
  <c r="X12" i="2"/>
  <c r="X11" i="2"/>
  <c r="Y36" i="2"/>
  <c r="X36" i="2"/>
  <c r="Y35" i="2"/>
  <c r="X35" i="2"/>
  <c r="Y34" i="2"/>
  <c r="X34" i="2"/>
  <c r="Y33" i="2"/>
  <c r="X33" i="2"/>
  <c r="Y32" i="2"/>
  <c r="X32" i="2"/>
  <c r="Y31" i="2"/>
  <c r="X31" i="2"/>
  <c r="Y30" i="2"/>
  <c r="X30" i="2"/>
  <c r="Y29" i="2"/>
  <c r="X29" i="2"/>
  <c r="Y28" i="2"/>
  <c r="X28" i="2"/>
  <c r="Y27" i="2"/>
  <c r="X27" i="2"/>
  <c r="Y26" i="2"/>
  <c r="X26" i="2"/>
  <c r="Y25" i="2"/>
  <c r="X25" i="2"/>
  <c r="X24" i="2"/>
  <c r="X23" i="2"/>
  <c r="T36" i="2"/>
  <c r="P36" i="2"/>
  <c r="T35" i="2"/>
  <c r="P35" i="2"/>
  <c r="T34" i="2"/>
  <c r="P34" i="2"/>
  <c r="T33" i="2"/>
  <c r="P33" i="2"/>
  <c r="T32" i="2"/>
  <c r="P32" i="2"/>
  <c r="T31" i="2"/>
  <c r="P31" i="2"/>
  <c r="T30" i="2"/>
  <c r="P30" i="2"/>
  <c r="T29" i="2"/>
  <c r="P29" i="2"/>
  <c r="T28" i="2"/>
  <c r="P28" i="2"/>
  <c r="T27" i="2"/>
  <c r="P27" i="2"/>
  <c r="T26" i="2"/>
  <c r="P26" i="2"/>
  <c r="T25" i="2"/>
  <c r="P25" i="2"/>
  <c r="T24" i="2"/>
  <c r="P24" i="2"/>
  <c r="T23" i="2"/>
  <c r="P23" i="2"/>
  <c r="T22" i="2"/>
  <c r="P22" i="2"/>
  <c r="T21" i="2"/>
  <c r="P21" i="2"/>
  <c r="T20" i="2"/>
  <c r="P20" i="2"/>
  <c r="T19" i="2"/>
  <c r="P19" i="2"/>
  <c r="P18" i="2"/>
  <c r="T17" i="2"/>
  <c r="P17" i="2"/>
  <c r="T16" i="2"/>
  <c r="P16" i="2"/>
  <c r="T15" i="2"/>
  <c r="P15" i="2"/>
  <c r="T14" i="2"/>
  <c r="P14" i="2"/>
  <c r="T13" i="2"/>
  <c r="P13" i="2"/>
  <c r="T12" i="2"/>
  <c r="P12" i="2"/>
  <c r="T11" i="2"/>
  <c r="P11" i="2"/>
  <c r="P10" i="2"/>
  <c r="P9" i="2"/>
  <c r="M36" i="3" l="1"/>
  <c r="M35" i="3"/>
  <c r="M23" i="3"/>
  <c r="M22" i="3"/>
  <c r="M24" i="3" s="1"/>
  <c r="F22" i="3"/>
  <c r="F23" i="3"/>
  <c r="D35" i="3"/>
  <c r="H35" i="3" s="1"/>
  <c r="H36" i="3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R18" i="2" s="1"/>
  <c r="T18" i="2" s="1"/>
  <c r="L17" i="2"/>
  <c r="L16" i="2"/>
  <c r="L15" i="2"/>
  <c r="L14" i="2"/>
  <c r="L13" i="2"/>
  <c r="L12" i="2"/>
  <c r="L11" i="2"/>
  <c r="L10" i="2"/>
  <c r="T10" i="2" s="1"/>
  <c r="L9" i="2"/>
  <c r="R9" i="2" s="1"/>
  <c r="M37" i="3" l="1"/>
  <c r="Y18" i="2"/>
  <c r="X18" i="2"/>
  <c r="AB18" i="2"/>
  <c r="T9" i="2"/>
  <c r="X9" i="2" s="1"/>
  <c r="Y9" i="2"/>
  <c r="Y10" i="2"/>
  <c r="X10" i="2"/>
  <c r="V36" i="2"/>
  <c r="V35" i="2"/>
  <c r="V34" i="2"/>
  <c r="V33" i="2"/>
  <c r="V32" i="2"/>
  <c r="V31" i="2"/>
  <c r="V30" i="2"/>
  <c r="V29" i="2"/>
  <c r="V28" i="2"/>
  <c r="V27" i="2"/>
  <c r="V26" i="2"/>
  <c r="V25" i="2"/>
  <c r="V24" i="2"/>
  <c r="V23" i="2"/>
  <c r="V22" i="2"/>
  <c r="V21" i="2"/>
  <c r="V20" i="2"/>
  <c r="V19" i="2"/>
  <c r="V18" i="2"/>
  <c r="V17" i="2"/>
  <c r="V16" i="2"/>
  <c r="V15" i="2"/>
  <c r="V14" i="2"/>
  <c r="V13" i="2"/>
  <c r="V12" i="2"/>
  <c r="V11" i="2"/>
  <c r="V10" i="2"/>
  <c r="V9" i="2"/>
  <c r="J37" i="2"/>
  <c r="I37" i="2"/>
  <c r="H37" i="2"/>
  <c r="G37" i="2"/>
  <c r="F37" i="2"/>
  <c r="E37" i="2"/>
  <c r="AB9" i="2" l="1"/>
  <c r="AB10" i="2"/>
  <c r="P37" i="2"/>
  <c r="L37" i="2"/>
  <c r="V37" i="2"/>
  <c r="D16" i="3"/>
  <c r="D17" i="3" l="1"/>
  <c r="D19" i="3" s="1"/>
  <c r="R37" i="2"/>
  <c r="D23" i="3" l="1"/>
  <c r="H23" i="3" s="1"/>
  <c r="D22" i="3"/>
  <c r="H22" i="3" s="1"/>
  <c r="N37" i="2" l="1"/>
  <c r="AB37" i="2" l="1"/>
  <c r="T37" i="2"/>
  <c r="Y37" i="2" l="1"/>
  <c r="X37" i="2"/>
</calcChain>
</file>

<file path=xl/sharedStrings.xml><?xml version="1.0" encoding="utf-8"?>
<sst xmlns="http://schemas.openxmlformats.org/spreadsheetml/2006/main" count="254" uniqueCount="70">
  <si>
    <t>VBUYUP</t>
  </si>
  <si>
    <t>MCAB01</t>
  </si>
  <si>
    <t>PPE
Date</t>
  </si>
  <si>
    <t>MEDxxx</t>
  </si>
  <si>
    <t>DENxxx</t>
  </si>
  <si>
    <t>FSAxxx</t>
  </si>
  <si>
    <t>TRNxxx</t>
  </si>
  <si>
    <t>FCMxxx</t>
  </si>
  <si>
    <t xml:space="preserve">         enter 0.25% for HLT003 as of 07/01/2016, enter 0.50% for HLT003 as of 07/01/2017,</t>
  </si>
  <si>
    <t xml:space="preserve">         enter 0.75% for HLT003 as of 07/01/2018, enter 1.00% for HLT003 as of 07/01/2019.</t>
  </si>
  <si>
    <t>OASDI 6.2%</t>
  </si>
  <si>
    <t>HI 1.45%</t>
  </si>
  <si>
    <t>Hours</t>
  </si>
  <si>
    <t>Should Have Been Paid</t>
  </si>
  <si>
    <t>FICA Tax Refund</t>
  </si>
  <si>
    <t>-</t>
  </si>
  <si>
    <t>=</t>
  </si>
  <si>
    <t>Gross Over- payment</t>
  </si>
  <si>
    <t xml:space="preserve">Net Over- payment </t>
  </si>
  <si>
    <t>Earnings Subject to FICA Refund</t>
  </si>
  <si>
    <t>HLT Amount</t>
  </si>
  <si>
    <t xml:space="preserve">Empl Record #: </t>
  </si>
  <si>
    <t xml:space="preserve">Name: </t>
  </si>
  <si>
    <t xml:space="preserve">Prepared By: </t>
  </si>
  <si>
    <t xml:space="preserve">Date: </t>
  </si>
  <si>
    <r>
      <t xml:space="preserve">% </t>
    </r>
    <r>
      <rPr>
        <b/>
        <vertAlign val="superscript"/>
        <sz val="11"/>
        <color theme="1"/>
        <rFont val="Calibri"/>
        <family val="2"/>
        <scheme val="minor"/>
      </rPr>
      <t>(1)</t>
    </r>
  </si>
  <si>
    <t xml:space="preserve">TOTAL:  </t>
  </si>
  <si>
    <t>PRIOR YEAR – OVERPAYMENT WORKSHEET</t>
  </si>
  <si>
    <t xml:space="preserve">Empl ID: </t>
  </si>
  <si>
    <t>HLT</t>
  </si>
  <si>
    <t>SUM</t>
  </si>
  <si>
    <r>
      <rPr>
        <sz val="11"/>
        <color rgb="FF0000FF"/>
        <rFont val="Calibri"/>
        <family val="2"/>
        <scheme val="minor"/>
      </rPr>
      <t xml:space="preserve">   </t>
    </r>
    <r>
      <rPr>
        <u/>
        <sz val="11"/>
        <color rgb="FF0000FF"/>
        <rFont val="Calibri"/>
        <family val="2"/>
        <scheme val="minor"/>
      </rPr>
      <t>Sum of Before Tax Ded = MED + DEN + VBUYUP + MCAB01 + FSA + TRN + FCM</t>
    </r>
  </si>
  <si>
    <r>
      <t xml:space="preserve">        then </t>
    </r>
    <r>
      <rPr>
        <u/>
        <sz val="11"/>
        <color rgb="FF0000FF"/>
        <rFont val="Calibri"/>
        <family val="2"/>
        <scheme val="minor"/>
      </rPr>
      <t>Earnings Subject to FICA Refund = Gross Overpayment - HLT Amt - Sum of Before-tax Ded</t>
    </r>
  </si>
  <si>
    <t>FORMULAS:</t>
  </si>
  <si>
    <r>
      <rPr>
        <sz val="11"/>
        <color rgb="FF0000FF"/>
        <rFont val="Calibri"/>
        <family val="2"/>
        <scheme val="minor"/>
      </rPr>
      <t xml:space="preserve">   </t>
    </r>
    <r>
      <rPr>
        <u/>
        <sz val="11"/>
        <color rgb="FF0000FF"/>
        <rFont val="Calibri"/>
        <family val="2"/>
        <scheme val="minor"/>
      </rPr>
      <t>HLT Amount = Gross Overpayment x HLT %</t>
    </r>
  </si>
  <si>
    <r>
      <rPr>
        <sz val="11"/>
        <color rgb="FF0000FF"/>
        <rFont val="Calibri"/>
        <family val="2"/>
        <scheme val="minor"/>
      </rPr>
      <t xml:space="preserve">   </t>
    </r>
    <r>
      <rPr>
        <u/>
        <sz val="11"/>
        <color rgb="FF0000FF"/>
        <rFont val="Calibri"/>
        <family val="2"/>
        <scheme val="minor"/>
      </rPr>
      <t>Net Overpayment = Gross Overpayment - FICA Tax Refund</t>
    </r>
  </si>
  <si>
    <t>Before-tax (B) Deductions excluding HLT</t>
  </si>
  <si>
    <t>Sum of Before-tax Ded</t>
  </si>
  <si>
    <r>
      <t xml:space="preserve">   If </t>
    </r>
    <r>
      <rPr>
        <u/>
        <sz val="11"/>
        <color rgb="FF0000FF"/>
        <rFont val="Calibri"/>
        <family val="2"/>
        <scheme val="minor"/>
      </rPr>
      <t>Should Have Been Paid</t>
    </r>
    <r>
      <rPr>
        <sz val="11"/>
        <color rgb="FF0000FF"/>
        <rFont val="Calibri"/>
        <family val="2"/>
        <scheme val="minor"/>
      </rPr>
      <t xml:space="preserve"> is less than or equal to </t>
    </r>
    <r>
      <rPr>
        <u/>
        <sz val="11"/>
        <color rgb="FF0000FF"/>
        <rFont val="Calibri"/>
        <family val="2"/>
        <scheme val="minor"/>
      </rPr>
      <t>Sum of Before-tax Ded</t>
    </r>
    <r>
      <rPr>
        <sz val="11"/>
        <color rgb="FF0000FF"/>
        <rFont val="Calibri"/>
        <family val="2"/>
        <scheme val="minor"/>
      </rPr>
      <t>,</t>
    </r>
  </si>
  <si>
    <r>
      <t xml:space="preserve">        otherwise </t>
    </r>
    <r>
      <rPr>
        <u/>
        <sz val="11"/>
        <color rgb="FF0000FF"/>
        <rFont val="Calibri"/>
        <family val="2"/>
        <scheme val="minor"/>
      </rPr>
      <t>Earnings Subject to FICA Refund = Gross Overpayment - HLT Amount</t>
    </r>
  </si>
  <si>
    <t>Yes</t>
  </si>
  <si>
    <t>HI</t>
  </si>
  <si>
    <t>1.45%</t>
  </si>
  <si>
    <t>Excl?</t>
  </si>
  <si>
    <r>
      <t xml:space="preserve">OASDI </t>
    </r>
    <r>
      <rPr>
        <b/>
        <vertAlign val="superscript"/>
        <sz val="11"/>
        <color theme="1"/>
        <rFont val="Calibri"/>
        <family val="2"/>
        <scheme val="minor"/>
      </rPr>
      <t>(2)</t>
    </r>
  </si>
  <si>
    <t>6.2%</t>
  </si>
  <si>
    <t xml:space="preserve">   If no OASDI on payroll register or OASDI reached annual cap (check last payroll register of CY),</t>
  </si>
  <si>
    <r>
      <t xml:space="preserve">   Enter </t>
    </r>
    <r>
      <rPr>
        <u/>
        <sz val="11"/>
        <color rgb="FF0000FF"/>
        <rFont val="Calibri"/>
        <family val="2"/>
        <scheme val="minor"/>
      </rPr>
      <t>PPE Date</t>
    </r>
    <r>
      <rPr>
        <sz val="11"/>
        <color rgb="FF0000FF"/>
        <rFont val="Calibri"/>
        <family val="2"/>
        <scheme val="minor"/>
      </rPr>
      <t xml:space="preserve"> and copy amount of </t>
    </r>
    <r>
      <rPr>
        <u/>
        <sz val="11"/>
        <color rgb="FF0000FF"/>
        <rFont val="Calibri"/>
        <family val="2"/>
        <scheme val="minor"/>
      </rPr>
      <t>Should Have Been Paid</t>
    </r>
    <r>
      <rPr>
        <sz val="11"/>
        <color rgb="FF0000FF"/>
        <rFont val="Calibri"/>
        <family val="2"/>
        <scheme val="minor"/>
      </rPr>
      <t xml:space="preserve"> over from PDF worksheet.</t>
    </r>
  </si>
  <si>
    <r>
      <t xml:space="preserve">   Copy amount of </t>
    </r>
    <r>
      <rPr>
        <u/>
        <sz val="11"/>
        <color rgb="FF0000FF"/>
        <rFont val="Calibri"/>
        <family val="2"/>
        <scheme val="minor"/>
      </rPr>
      <t>Gross Overpayment</t>
    </r>
    <r>
      <rPr>
        <sz val="11"/>
        <color rgb="FF0000FF"/>
        <rFont val="Calibri"/>
        <family val="2"/>
        <scheme val="minor"/>
      </rPr>
      <t xml:space="preserve"> over from PDF worksheet.</t>
    </r>
  </si>
  <si>
    <r>
      <t xml:space="preserve">   Copy amounts of </t>
    </r>
    <r>
      <rPr>
        <u/>
        <sz val="11"/>
        <color rgb="FF0000FF"/>
        <rFont val="Calibri"/>
        <family val="2"/>
        <scheme val="minor"/>
      </rPr>
      <t>MED</t>
    </r>
    <r>
      <rPr>
        <sz val="11"/>
        <color rgb="FF0000FF"/>
        <rFont val="Calibri"/>
        <family val="2"/>
        <scheme val="minor"/>
      </rPr>
      <t xml:space="preserve">, </t>
    </r>
    <r>
      <rPr>
        <u/>
        <sz val="11"/>
        <color rgb="FF0000FF"/>
        <rFont val="Calibri"/>
        <family val="2"/>
        <scheme val="minor"/>
      </rPr>
      <t>DEN</t>
    </r>
    <r>
      <rPr>
        <sz val="11"/>
        <color rgb="FF0000FF"/>
        <rFont val="Calibri"/>
        <family val="2"/>
        <scheme val="minor"/>
      </rPr>
      <t xml:space="preserve">, </t>
    </r>
    <r>
      <rPr>
        <u/>
        <sz val="11"/>
        <color rgb="FF0000FF"/>
        <rFont val="Calibri"/>
        <family val="2"/>
        <scheme val="minor"/>
      </rPr>
      <t>VBUYUP</t>
    </r>
    <r>
      <rPr>
        <sz val="11"/>
        <color rgb="FF0000FF"/>
        <rFont val="Calibri"/>
        <family val="2"/>
        <scheme val="minor"/>
      </rPr>
      <t xml:space="preserve">, </t>
    </r>
    <r>
      <rPr>
        <u/>
        <sz val="11"/>
        <color rgb="FF0000FF"/>
        <rFont val="Calibri"/>
        <family val="2"/>
        <scheme val="minor"/>
      </rPr>
      <t>MCAB01</t>
    </r>
    <r>
      <rPr>
        <sz val="11"/>
        <color rgb="FF0000FF"/>
        <rFont val="Calibri"/>
        <family val="2"/>
        <scheme val="minor"/>
      </rPr>
      <t xml:space="preserve">, </t>
    </r>
    <r>
      <rPr>
        <u/>
        <sz val="11"/>
        <color rgb="FF0000FF"/>
        <rFont val="Calibri"/>
        <family val="2"/>
        <scheme val="minor"/>
      </rPr>
      <t>FSA</t>
    </r>
    <r>
      <rPr>
        <sz val="11"/>
        <color rgb="FF0000FF"/>
        <rFont val="Calibri"/>
        <family val="2"/>
        <scheme val="minor"/>
      </rPr>
      <t xml:space="preserve">, </t>
    </r>
    <r>
      <rPr>
        <u/>
        <sz val="11"/>
        <color rgb="FF0000FF"/>
        <rFont val="Calibri"/>
        <family val="2"/>
        <scheme val="minor"/>
      </rPr>
      <t>TRN</t>
    </r>
    <r>
      <rPr>
        <sz val="11"/>
        <color rgb="FF0000FF"/>
        <rFont val="Calibri"/>
        <family val="2"/>
        <scheme val="minor"/>
      </rPr>
      <t xml:space="preserve">, and </t>
    </r>
    <r>
      <rPr>
        <u/>
        <sz val="11"/>
        <color rgb="FF0000FF"/>
        <rFont val="Calibri"/>
        <family val="2"/>
        <scheme val="minor"/>
      </rPr>
      <t>FCM</t>
    </r>
    <r>
      <rPr>
        <sz val="11"/>
        <color rgb="FF0000FF"/>
        <rFont val="Calibri"/>
        <family val="2"/>
        <scheme val="minor"/>
      </rPr>
      <t xml:space="preserve"> over from payroll register.</t>
    </r>
  </si>
  <si>
    <t>INSTRUCTIONS FOR DATA INPUT:</t>
  </si>
  <si>
    <r>
      <rPr>
        <sz val="11"/>
        <color rgb="FF0000FF"/>
        <rFont val="Calibri"/>
        <family val="2"/>
        <scheme val="minor"/>
      </rPr>
      <t xml:space="preserve">   </t>
    </r>
    <r>
      <rPr>
        <u/>
        <sz val="11"/>
        <color rgb="FF0000FF"/>
        <rFont val="Calibri"/>
        <family val="2"/>
        <scheme val="minor"/>
      </rPr>
      <t>FICA Tax Refund = Earnings Subject to FICA Refund x (HI % + OASDI %)</t>
    </r>
  </si>
  <si>
    <r>
      <rPr>
        <sz val="9"/>
        <color rgb="FFFF0000"/>
        <rFont val="Calibri"/>
        <family val="2"/>
        <scheme val="minor"/>
      </rPr>
      <t>(1)</t>
    </r>
    <r>
      <rPr>
        <sz val="11"/>
        <color rgb="FFFF0000"/>
        <rFont val="Calibri"/>
        <family val="2"/>
        <scheme val="minor"/>
      </rPr>
      <t xml:space="preserve">  If the employee was hired on or after 01/10/2009, enter 2.00% for HLT001.</t>
    </r>
  </si>
  <si>
    <r>
      <rPr>
        <sz val="9"/>
        <color rgb="FFFF0000"/>
        <rFont val="Calibri"/>
        <family val="2"/>
        <scheme val="minor"/>
      </rPr>
      <t>(2)</t>
    </r>
    <r>
      <rPr>
        <sz val="11"/>
        <color rgb="FFFF0000"/>
        <rFont val="Calibri"/>
        <family val="2"/>
        <scheme val="minor"/>
      </rPr>
      <t xml:space="preserve">  If no OASDI withheld or OASDI reached annual cap, no refund for OASDI.</t>
    </r>
  </si>
  <si>
    <r>
      <t xml:space="preserve">  </t>
    </r>
    <r>
      <rPr>
        <sz val="8"/>
        <color rgb="FFFF0000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 xml:space="preserve">   If the employee was hired before 01/10/2009,</t>
    </r>
  </si>
  <si>
    <r>
      <t xml:space="preserve">   Determine percentage for HLT contribution and enter it in the </t>
    </r>
    <r>
      <rPr>
        <u/>
        <sz val="11"/>
        <color rgb="FF0000FF"/>
        <rFont val="Calibri"/>
        <family val="2"/>
        <scheme val="minor"/>
      </rPr>
      <t>HLT %</t>
    </r>
    <r>
      <rPr>
        <sz val="11"/>
        <color rgb="FF0000FF"/>
        <rFont val="Calibri"/>
        <family val="2"/>
        <scheme val="minor"/>
      </rPr>
      <t xml:space="preserve"> column; see </t>
    </r>
    <r>
      <rPr>
        <sz val="9"/>
        <color rgb="FF0000FF"/>
        <rFont val="Calibri"/>
        <family val="2"/>
        <scheme val="minor"/>
      </rPr>
      <t>(1)</t>
    </r>
    <r>
      <rPr>
        <sz val="11"/>
        <color rgb="FF0000FF"/>
        <rFont val="Calibri"/>
        <family val="2"/>
        <scheme val="minor"/>
      </rPr>
      <t xml:space="preserve"> below.</t>
    </r>
  </si>
  <si>
    <r>
      <t xml:space="preserve">       enter/select </t>
    </r>
    <r>
      <rPr>
        <i/>
        <u/>
        <sz val="11"/>
        <color rgb="FF0000FF"/>
        <rFont val="Calibri"/>
        <family val="2"/>
        <scheme val="minor"/>
      </rPr>
      <t>Yes</t>
    </r>
    <r>
      <rPr>
        <sz val="11"/>
        <color rgb="FF0000FF"/>
        <rFont val="Calibri"/>
        <family val="2"/>
        <scheme val="minor"/>
      </rPr>
      <t xml:space="preserve"> in the </t>
    </r>
    <r>
      <rPr>
        <u/>
        <sz val="11"/>
        <color rgb="FF0000FF"/>
        <rFont val="Calibri"/>
        <family val="2"/>
        <scheme val="minor"/>
      </rPr>
      <t>Excl?</t>
    </r>
    <r>
      <rPr>
        <sz val="11"/>
        <color rgb="FF0000FF"/>
        <rFont val="Calibri"/>
        <family val="2"/>
        <scheme val="minor"/>
      </rPr>
      <t xml:space="preserve"> column to exclude OASDI, leave it blank otherwise; see </t>
    </r>
    <r>
      <rPr>
        <sz val="9"/>
        <color rgb="FF0000FF"/>
        <rFont val="Calibri"/>
        <family val="2"/>
        <scheme val="minor"/>
      </rPr>
      <t>(2)</t>
    </r>
    <r>
      <rPr>
        <sz val="11"/>
        <color rgb="FF0000FF"/>
        <rFont val="Calibri"/>
        <family val="2"/>
        <scheme val="minor"/>
      </rPr>
      <t xml:space="preserve"> below.</t>
    </r>
  </si>
  <si>
    <t>Was Paid</t>
  </si>
  <si>
    <t>Overpaid</t>
  </si>
  <si>
    <t>Pay Rate</t>
  </si>
  <si>
    <t>Gross Amount</t>
  </si>
  <si>
    <t>HLT %</t>
  </si>
  <si>
    <t>HLTxxx</t>
  </si>
  <si>
    <t>FICA Taxable Amt</t>
  </si>
  <si>
    <t xml:space="preserve">  Sum</t>
  </si>
  <si>
    <t>Sum of Other Ded</t>
  </si>
  <si>
    <t>Gross Overpaid</t>
  </si>
  <si>
    <t>Net Overpaid</t>
  </si>
  <si>
    <t>Less HI Refund</t>
  </si>
  <si>
    <t>Less OASDI Refund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</si>
</sst>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m/dd/yy;@"/>
    <numFmt numFmtId="165" formatCode="&quot;$&quot;#,##0.00"/>
    <numFmt numFmtId="166" formatCode="&quot;$&quot;#,##0.0000_);[Red]\(&quot;$&quot;#,##0.0000\)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FF"/>
      <name val="Calibri"/>
      <family val="2"/>
      <scheme val="minor"/>
    </font>
    <font>
      <u/>
      <sz val="11"/>
      <color rgb="FF0000FF"/>
      <name val="Calibri"/>
      <family val="2"/>
      <scheme val="minor"/>
    </font>
    <font>
      <i/>
      <sz val="11"/>
      <color rgb="FF0000FF"/>
      <name val="Calibri"/>
      <family val="2"/>
      <scheme val="minor"/>
    </font>
    <font>
      <sz val="6"/>
      <color theme="1"/>
      <name val="Calibri"/>
      <family val="2"/>
      <scheme val="minor"/>
    </font>
    <font>
      <b/>
      <u/>
      <sz val="6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i/>
      <u/>
      <sz val="11"/>
      <color rgb="FF0000FF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darkDown">
        <bgColor theme="0" tint="-0.14996795556505021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11">
    <xf numFmtId="0" fontId="0" fillId="0" borderId="0" xfId="0"/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right" vertical="center"/>
    </xf>
    <xf numFmtId="164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4" fontId="0" fillId="0" borderId="0" xfId="0" applyNumberForma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vertical="center"/>
    </xf>
    <xf numFmtId="4" fontId="0" fillId="0" borderId="0" xfId="0" applyNumberFormat="1" applyBorder="1" applyAlignment="1">
      <alignment horizontal="center" vertical="center"/>
    </xf>
    <xf numFmtId="165" fontId="0" fillId="0" borderId="18" xfId="0" applyNumberFormat="1" applyFill="1" applyBorder="1" applyAlignment="1">
      <alignment horizontal="right" vertical="center"/>
    </xf>
    <xf numFmtId="164" fontId="1" fillId="0" borderId="18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right" vertical="center"/>
    </xf>
    <xf numFmtId="4" fontId="0" fillId="0" borderId="0" xfId="0" applyNumberFormat="1" applyBorder="1" applyAlignment="1">
      <alignment horizontal="right" vertical="center"/>
    </xf>
    <xf numFmtId="4" fontId="7" fillId="0" borderId="0" xfId="0" applyNumberFormat="1" applyFont="1" applyFill="1" applyBorder="1" applyAlignment="1">
      <alignment vertical="center"/>
    </xf>
    <xf numFmtId="4" fontId="0" fillId="0" borderId="0" xfId="0" applyNumberFormat="1" applyAlignment="1">
      <alignment horizontal="center" vertical="center"/>
    </xf>
    <xf numFmtId="4" fontId="2" fillId="0" borderId="0" xfId="0" applyNumberFormat="1" applyFont="1" applyBorder="1" applyAlignment="1">
      <alignment horizontal="right" vertical="center"/>
    </xf>
    <xf numFmtId="10" fontId="0" fillId="0" borderId="0" xfId="0" applyNumberFormat="1" applyAlignment="1">
      <alignment horizontal="center" vertical="center"/>
    </xf>
    <xf numFmtId="10" fontId="0" fillId="0" borderId="0" xfId="0" applyNumberFormat="1" applyBorder="1" applyAlignment="1">
      <alignment horizontal="center" vertical="center"/>
    </xf>
    <xf numFmtId="164" fontId="5" fillId="0" borderId="0" xfId="0" applyNumberFormat="1" applyFont="1" applyBorder="1" applyAlignment="1">
      <alignment vertical="center"/>
    </xf>
    <xf numFmtId="4" fontId="0" fillId="4" borderId="7" xfId="0" applyNumberFormat="1" applyFill="1" applyBorder="1" applyAlignment="1">
      <alignment vertical="center"/>
    </xf>
    <xf numFmtId="4" fontId="0" fillId="4" borderId="21" xfId="0" applyNumberFormat="1" applyFill="1" applyBorder="1" applyAlignment="1">
      <alignment vertical="center"/>
    </xf>
    <xf numFmtId="4" fontId="0" fillId="4" borderId="23" xfId="0" applyNumberFormat="1" applyFill="1" applyBorder="1" applyAlignment="1">
      <alignment vertical="center"/>
    </xf>
    <xf numFmtId="4" fontId="0" fillId="4" borderId="24" xfId="0" applyNumberFormat="1" applyFill="1" applyBorder="1" applyAlignment="1">
      <alignment vertical="center"/>
    </xf>
    <xf numFmtId="4" fontId="0" fillId="2" borderId="34" xfId="0" applyNumberFormat="1" applyFont="1" applyFill="1" applyBorder="1" applyAlignment="1">
      <alignment vertical="center"/>
    </xf>
    <xf numFmtId="4" fontId="0" fillId="2" borderId="35" xfId="0" applyNumberFormat="1" applyFont="1" applyFill="1" applyBorder="1" applyAlignment="1">
      <alignment vertical="center"/>
    </xf>
    <xf numFmtId="4" fontId="0" fillId="2" borderId="36" xfId="0" applyNumberFormat="1" applyFont="1" applyFill="1" applyBorder="1" applyAlignment="1">
      <alignment vertical="center"/>
    </xf>
    <xf numFmtId="165" fontId="7" fillId="4" borderId="1" xfId="0" quotePrefix="1" applyNumberFormat="1" applyFont="1" applyFill="1" applyBorder="1" applyAlignment="1">
      <alignment horizontal="center" vertical="center"/>
    </xf>
    <xf numFmtId="165" fontId="7" fillId="4" borderId="33" xfId="0" quotePrefix="1" applyNumberFormat="1" applyFont="1" applyFill="1" applyBorder="1" applyAlignment="1">
      <alignment horizontal="center" vertical="center"/>
    </xf>
    <xf numFmtId="165" fontId="7" fillId="2" borderId="35" xfId="0" quotePrefix="1" applyNumberFormat="1" applyFont="1" applyFill="1" applyBorder="1" applyAlignment="1">
      <alignment horizontal="center" vertical="center"/>
    </xf>
    <xf numFmtId="165" fontId="7" fillId="4" borderId="39" xfId="0" quotePrefix="1" applyNumberFormat="1" applyFont="1" applyFill="1" applyBorder="1" applyAlignment="1">
      <alignment horizontal="center" vertical="center"/>
    </xf>
    <xf numFmtId="4" fontId="0" fillId="4" borderId="39" xfId="0" applyNumberFormat="1" applyFill="1" applyBorder="1" applyAlignment="1">
      <alignment horizontal="right" vertical="center"/>
    </xf>
    <xf numFmtId="4" fontId="0" fillId="4" borderId="42" xfId="0" applyNumberFormat="1" applyFill="1" applyBorder="1" applyAlignment="1">
      <alignment vertical="center"/>
    </xf>
    <xf numFmtId="4" fontId="0" fillId="4" borderId="30" xfId="0" applyNumberFormat="1" applyFill="1" applyBorder="1" applyAlignment="1">
      <alignment vertical="center"/>
    </xf>
    <xf numFmtId="4" fontId="0" fillId="4" borderId="1" xfId="0" applyNumberFormat="1" applyFill="1" applyBorder="1" applyAlignment="1">
      <alignment vertical="center"/>
    </xf>
    <xf numFmtId="4" fontId="0" fillId="4" borderId="31" xfId="0" applyNumberFormat="1" applyFill="1" applyBorder="1" applyAlignment="1">
      <alignment vertical="center"/>
    </xf>
    <xf numFmtId="4" fontId="0" fillId="4" borderId="32" xfId="0" applyNumberFormat="1" applyFill="1" applyBorder="1" applyAlignment="1">
      <alignment vertical="center"/>
    </xf>
    <xf numFmtId="4" fontId="6" fillId="2" borderId="36" xfId="0" applyNumberFormat="1" applyFont="1" applyFill="1" applyBorder="1" applyAlignment="1">
      <alignment vertical="center"/>
    </xf>
    <xf numFmtId="4" fontId="0" fillId="2" borderId="34" xfId="0" applyNumberFormat="1" applyFont="1" applyFill="1" applyBorder="1" applyAlignment="1">
      <alignment horizontal="right" vertical="center"/>
    </xf>
    <xf numFmtId="4" fontId="0" fillId="2" borderId="35" xfId="0" applyNumberFormat="1" applyFont="1" applyFill="1" applyBorder="1" applyAlignment="1">
      <alignment horizontal="right" vertical="center"/>
    </xf>
    <xf numFmtId="4" fontId="0" fillId="2" borderId="6" xfId="0" applyNumberFormat="1" applyFont="1" applyFill="1" applyBorder="1" applyAlignment="1">
      <alignment vertical="center"/>
    </xf>
    <xf numFmtId="165" fontId="0" fillId="3" borderId="18" xfId="0" applyNumberFormat="1" applyFont="1" applyFill="1" applyBorder="1" applyAlignment="1">
      <alignment horizontal="right" vertical="center"/>
    </xf>
    <xf numFmtId="164" fontId="0" fillId="0" borderId="21" xfId="0" applyNumberFormat="1" applyBorder="1" applyAlignment="1" applyProtection="1">
      <alignment horizontal="center" vertical="center"/>
      <protection locked="0"/>
    </xf>
    <xf numFmtId="4" fontId="0" fillId="0" borderId="21" xfId="0" applyNumberFormat="1" applyFill="1" applyBorder="1" applyAlignment="1" applyProtection="1">
      <alignment horizontal="right" vertical="center"/>
      <protection locked="0"/>
    </xf>
    <xf numFmtId="164" fontId="0" fillId="0" borderId="23" xfId="0" applyNumberFormat="1" applyBorder="1" applyAlignment="1" applyProtection="1">
      <alignment horizontal="center" vertical="center"/>
      <protection locked="0"/>
    </xf>
    <xf numFmtId="4" fontId="0" fillId="0" borderId="23" xfId="0" applyNumberFormat="1" applyFill="1" applyBorder="1" applyAlignment="1" applyProtection="1">
      <alignment horizontal="right" vertical="center"/>
      <protection locked="0"/>
    </xf>
    <xf numFmtId="164" fontId="0" fillId="0" borderId="24" xfId="0" applyNumberFormat="1" applyBorder="1" applyAlignment="1" applyProtection="1">
      <alignment horizontal="center" vertical="center"/>
      <protection locked="0"/>
    </xf>
    <xf numFmtId="4" fontId="0" fillId="0" borderId="24" xfId="0" applyNumberFormat="1" applyFill="1" applyBorder="1" applyAlignment="1" applyProtection="1">
      <alignment horizontal="right" vertical="center"/>
      <protection locked="0"/>
    </xf>
    <xf numFmtId="4" fontId="0" fillId="0" borderId="27" xfId="0" applyNumberFormat="1" applyFill="1" applyBorder="1" applyAlignment="1" applyProtection="1">
      <alignment vertical="center"/>
      <protection locked="0"/>
    </xf>
    <xf numFmtId="4" fontId="0" fillId="0" borderId="28" xfId="0" applyNumberFormat="1" applyFill="1" applyBorder="1" applyAlignment="1" applyProtection="1">
      <alignment vertical="center"/>
      <protection locked="0"/>
    </xf>
    <xf numFmtId="4" fontId="0" fillId="0" borderId="30" xfId="0" applyNumberFormat="1" applyFill="1" applyBorder="1" applyAlignment="1" applyProtection="1">
      <alignment vertical="center"/>
      <protection locked="0"/>
    </xf>
    <xf numFmtId="4" fontId="0" fillId="0" borderId="1" xfId="0" applyNumberFormat="1" applyFill="1" applyBorder="1" applyAlignment="1" applyProtection="1">
      <alignment vertical="center"/>
      <protection locked="0"/>
    </xf>
    <xf numFmtId="4" fontId="0" fillId="0" borderId="32" xfId="0" applyNumberFormat="1" applyFill="1" applyBorder="1" applyAlignment="1" applyProtection="1">
      <alignment vertical="center"/>
      <protection locked="0"/>
    </xf>
    <xf numFmtId="4" fontId="0" fillId="0" borderId="33" xfId="0" applyNumberFormat="1" applyFill="1" applyBorder="1" applyAlignment="1" applyProtection="1">
      <alignment vertical="center"/>
      <protection locked="0"/>
    </xf>
    <xf numFmtId="4" fontId="0" fillId="0" borderId="19" xfId="0" applyNumberFormat="1" applyFill="1" applyBorder="1" applyAlignment="1" applyProtection="1">
      <alignment horizontal="right" vertical="center"/>
      <protection locked="0"/>
    </xf>
    <xf numFmtId="4" fontId="0" fillId="0" borderId="37" xfId="0" applyNumberFormat="1" applyFill="1" applyBorder="1" applyAlignment="1" applyProtection="1">
      <alignment horizontal="right" vertical="center"/>
      <protection locked="0"/>
    </xf>
    <xf numFmtId="4" fontId="0" fillId="0" borderId="38" xfId="0" applyNumberFormat="1" applyFill="1" applyBorder="1" applyAlignment="1" applyProtection="1">
      <alignment horizontal="right" vertical="center"/>
      <protection locked="0"/>
    </xf>
    <xf numFmtId="164" fontId="1" fillId="0" borderId="44" xfId="0" applyNumberFormat="1" applyFont="1" applyFill="1" applyBorder="1" applyAlignment="1">
      <alignment horizontal="center" vertical="center"/>
    </xf>
    <xf numFmtId="4" fontId="1" fillId="0" borderId="44" xfId="0" applyNumberFormat="1" applyFont="1" applyFill="1" applyBorder="1" applyAlignment="1">
      <alignment horizontal="right" vertical="center"/>
    </xf>
    <xf numFmtId="165" fontId="0" fillId="3" borderId="20" xfId="0" applyNumberFormat="1" applyFont="1" applyFill="1" applyBorder="1" applyAlignment="1">
      <alignment horizontal="right" vertical="center"/>
    </xf>
    <xf numFmtId="165" fontId="1" fillId="3" borderId="0" xfId="0" applyNumberFormat="1" applyFont="1" applyFill="1" applyBorder="1" applyAlignment="1">
      <alignment horizontal="right" vertical="center"/>
    </xf>
    <xf numFmtId="10" fontId="1" fillId="2" borderId="4" xfId="0" applyNumberFormat="1" applyFont="1" applyFill="1" applyBorder="1" applyAlignment="1">
      <alignment horizontal="center" vertical="center" wrapText="1"/>
    </xf>
    <xf numFmtId="10" fontId="0" fillId="0" borderId="21" xfId="0" applyNumberFormat="1" applyFill="1" applyBorder="1" applyAlignment="1" applyProtection="1">
      <alignment vertical="center"/>
      <protection locked="0"/>
    </xf>
    <xf numFmtId="10" fontId="0" fillId="0" borderId="23" xfId="0" applyNumberFormat="1" applyFill="1" applyBorder="1" applyAlignment="1" applyProtection="1">
      <alignment vertical="center"/>
      <protection locked="0"/>
    </xf>
    <xf numFmtId="10" fontId="0" fillId="0" borderId="24" xfId="0" applyNumberFormat="1" applyFill="1" applyBorder="1" applyAlignment="1" applyProtection="1">
      <alignment vertical="center"/>
      <protection locked="0"/>
    </xf>
    <xf numFmtId="10" fontId="1" fillId="3" borderId="43" xfId="0" applyNumberFormat="1" applyFont="1" applyFill="1" applyBorder="1" applyAlignment="1">
      <alignment horizontal="right" vertical="center"/>
    </xf>
    <xf numFmtId="49" fontId="10" fillId="0" borderId="0" xfId="0" applyNumberFormat="1" applyFont="1" applyBorder="1" applyAlignment="1" applyProtection="1">
      <alignment vertical="center"/>
    </xf>
    <xf numFmtId="165" fontId="8" fillId="0" borderId="9" xfId="0" applyNumberFormat="1" applyFont="1" applyFill="1" applyBorder="1" applyAlignment="1">
      <alignment vertical="center"/>
    </xf>
    <xf numFmtId="165" fontId="8" fillId="0" borderId="12" xfId="0" applyNumberFormat="1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165" fontId="8" fillId="0" borderId="0" xfId="0" applyNumberFormat="1" applyFont="1" applyFill="1" applyBorder="1" applyAlignment="1">
      <alignment vertical="center"/>
    </xf>
    <xf numFmtId="10" fontId="8" fillId="0" borderId="0" xfId="0" applyNumberFormat="1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164" fontId="0" fillId="0" borderId="10" xfId="0" applyNumberFormat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4" fontId="0" fillId="0" borderId="10" xfId="0" quotePrefix="1" applyNumberFormat="1" applyFont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4" fontId="0" fillId="0" borderId="11" xfId="0" applyNumberFormat="1" applyBorder="1" applyAlignment="1">
      <alignment vertical="center"/>
    </xf>
    <xf numFmtId="4" fontId="11" fillId="0" borderId="12" xfId="0" applyNumberFormat="1" applyFont="1" applyFill="1" applyBorder="1" applyAlignment="1">
      <alignment vertical="center"/>
    </xf>
    <xf numFmtId="4" fontId="0" fillId="0" borderId="13" xfId="0" applyNumberForma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0" fillId="0" borderId="0" xfId="0" quotePrefix="1" applyNumberFormat="1" applyBorder="1" applyAlignment="1">
      <alignment vertical="center"/>
    </xf>
    <xf numFmtId="4" fontId="5" fillId="0" borderId="12" xfId="0" applyNumberFormat="1" applyFont="1" applyFill="1" applyBorder="1" applyAlignment="1">
      <alignment vertical="center"/>
    </xf>
    <xf numFmtId="4" fontId="11" fillId="0" borderId="14" xfId="0" applyNumberFormat="1" applyFont="1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4" fontId="0" fillId="0" borderId="16" xfId="0" applyNumberFormat="1" applyBorder="1" applyAlignment="1">
      <alignment vertical="center"/>
    </xf>
    <xf numFmtId="4" fontId="12" fillId="0" borderId="9" xfId="0" applyNumberFormat="1" applyFont="1" applyBorder="1" applyAlignment="1">
      <alignment vertical="center"/>
    </xf>
    <xf numFmtId="4" fontId="5" fillId="0" borderId="12" xfId="0" applyNumberFormat="1" applyFont="1" applyBorder="1" applyAlignment="1">
      <alignment vertical="center"/>
    </xf>
    <xf numFmtId="4" fontId="1" fillId="2" borderId="25" xfId="0" applyNumberFormat="1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13" fillId="0" borderId="0" xfId="0" applyNumberFormat="1" applyFont="1" applyBorder="1" applyAlignment="1">
      <alignment vertical="center"/>
    </xf>
    <xf numFmtId="4" fontId="14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4" fontId="0" fillId="5" borderId="35" xfId="0" applyNumberFormat="1" applyFont="1" applyFill="1" applyBorder="1" applyAlignment="1">
      <alignment horizontal="center" vertical="center"/>
    </xf>
    <xf numFmtId="4" fontId="0" fillId="4" borderId="1" xfId="0" applyNumberFormat="1" applyFill="1" applyBorder="1" applyAlignment="1" applyProtection="1">
      <alignment vertical="center"/>
    </xf>
    <xf numFmtId="0" fontId="0" fillId="0" borderId="39" xfId="0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>
      <alignment vertical="center"/>
    </xf>
    <xf numFmtId="4" fontId="7" fillId="0" borderId="15" xfId="0" applyNumberFormat="1" applyFont="1" applyFill="1" applyBorder="1" applyAlignment="1">
      <alignment vertical="center"/>
    </xf>
    <xf numFmtId="164" fontId="0" fillId="0" borderId="10" xfId="0" applyNumberFormat="1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4" fontId="5" fillId="0" borderId="14" xfId="0" applyNumberFormat="1" applyFont="1" applyBorder="1" applyAlignment="1">
      <alignment vertical="center"/>
    </xf>
    <xf numFmtId="164" fontId="0" fillId="0" borderId="15" xfId="0" applyNumberFormat="1" applyBorder="1" applyAlignment="1">
      <alignment horizontal="center" vertical="center"/>
    </xf>
    <xf numFmtId="10" fontId="0" fillId="0" borderId="15" xfId="0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0" fontId="0" fillId="0" borderId="0" xfId="0" applyAlignment="1" applyProtection="1">
      <alignment vertical="center"/>
    </xf>
    <xf numFmtId="4" fontId="2" fillId="0" borderId="0" xfId="0" applyNumberFormat="1" applyFont="1" applyAlignment="1" applyProtection="1">
      <alignment horizontal="right" vertical="center"/>
    </xf>
    <xf numFmtId="4" fontId="0" fillId="0" borderId="0" xfId="0" applyNumberFormat="1" applyBorder="1" applyAlignment="1" applyProtection="1">
      <alignment horizontal="right" vertical="center"/>
    </xf>
    <xf numFmtId="164" fontId="0" fillId="0" borderId="0" xfId="0" applyNumberFormat="1" applyBorder="1" applyAlignment="1" applyProtection="1">
      <alignment horizontal="right" vertical="center"/>
    </xf>
    <xf numFmtId="4" fontId="1" fillId="2" borderId="25" xfId="0" quotePrefix="1" applyNumberFormat="1" applyFont="1" applyFill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center" vertical="center" wrapText="1"/>
    </xf>
    <xf numFmtId="49" fontId="1" fillId="2" borderId="47" xfId="0" quotePrefix="1" applyNumberFormat="1" applyFont="1" applyFill="1" applyBorder="1" applyAlignment="1">
      <alignment horizontal="center" vertical="center" wrapText="1"/>
    </xf>
    <xf numFmtId="4" fontId="0" fillId="0" borderId="53" xfId="0" applyNumberFormat="1" applyFill="1" applyBorder="1" applyAlignment="1" applyProtection="1">
      <alignment vertical="center"/>
      <protection locked="0"/>
    </xf>
    <xf numFmtId="4" fontId="0" fillId="0" borderId="54" xfId="0" applyNumberFormat="1" applyFill="1" applyBorder="1" applyAlignment="1" applyProtection="1">
      <alignment vertical="center"/>
      <protection locked="0"/>
    </xf>
    <xf numFmtId="4" fontId="0" fillId="0" borderId="55" xfId="0" applyNumberFormat="1" applyFill="1" applyBorder="1" applyAlignment="1" applyProtection="1">
      <alignment vertical="center"/>
      <protection locked="0"/>
    </xf>
    <xf numFmtId="4" fontId="0" fillId="2" borderId="56" xfId="0" applyNumberFormat="1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10" fontId="0" fillId="0" borderId="0" xfId="0" applyNumberFormat="1" applyAlignment="1">
      <alignment vertical="center" wrapText="1"/>
    </xf>
    <xf numFmtId="0" fontId="0" fillId="0" borderId="0" xfId="0" applyBorder="1" applyAlignment="1">
      <alignment vertical="center" wrapText="1"/>
    </xf>
    <xf numFmtId="165" fontId="0" fillId="0" borderId="0" xfId="0" applyNumberFormat="1" applyBorder="1" applyAlignment="1">
      <alignment vertical="center" wrapText="1"/>
    </xf>
    <xf numFmtId="165" fontId="19" fillId="0" borderId="0" xfId="0" applyNumberFormat="1" applyFont="1" applyBorder="1" applyAlignment="1">
      <alignment vertical="center" wrapText="1"/>
    </xf>
    <xf numFmtId="165" fontId="8" fillId="0" borderId="0" xfId="0" applyNumberFormat="1" applyFont="1" applyBorder="1" applyAlignment="1">
      <alignment vertical="center" wrapText="1"/>
    </xf>
    <xf numFmtId="165" fontId="19" fillId="0" borderId="15" xfId="0" applyNumberFormat="1" applyFont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165" fontId="0" fillId="0" borderId="15" xfId="0" applyNumberFormat="1" applyBorder="1" applyAlignment="1">
      <alignment vertical="center" wrapText="1"/>
    </xf>
    <xf numFmtId="165" fontId="8" fillId="0" borderId="15" xfId="0" applyNumberFormat="1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54" xfId="0" applyBorder="1" applyAlignment="1">
      <alignment vertical="center" wrapText="1"/>
    </xf>
    <xf numFmtId="0" fontId="0" fillId="0" borderId="59" xfId="0" applyBorder="1" applyAlignment="1">
      <alignment vertical="center" wrapText="1"/>
    </xf>
    <xf numFmtId="4" fontId="5" fillId="4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quotePrefix="1" applyBorder="1" applyAlignment="1">
      <alignment vertical="center" wrapText="1"/>
    </xf>
    <xf numFmtId="166" fontId="5" fillId="4" borderId="59" xfId="0" applyNumberFormat="1" applyFont="1" applyFill="1" applyBorder="1" applyAlignment="1" applyProtection="1">
      <alignment vertical="center" wrapText="1"/>
      <protection locked="0"/>
    </xf>
    <xf numFmtId="10" fontId="5" fillId="4" borderId="15" xfId="0" applyNumberFormat="1" applyFont="1" applyFill="1" applyBorder="1" applyAlignment="1" applyProtection="1">
      <alignment vertical="center" wrapText="1"/>
      <protection locked="0"/>
    </xf>
    <xf numFmtId="165" fontId="5" fillId="4" borderId="0" xfId="0" applyNumberFormat="1" applyFont="1" applyFill="1" applyBorder="1" applyAlignment="1" applyProtection="1">
      <alignment vertical="center" wrapText="1"/>
      <protection locked="0"/>
    </xf>
    <xf numFmtId="165" fontId="5" fillId="4" borderId="15" xfId="0" applyNumberFormat="1" applyFont="1" applyFill="1" applyBorder="1" applyAlignment="1" applyProtection="1">
      <alignment vertical="center" wrapText="1"/>
      <protection locked="0"/>
    </xf>
    <xf numFmtId="0" fontId="0" fillId="0" borderId="58" xfId="0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165" fontId="0" fillId="0" borderId="0" xfId="0" applyNumberFormat="1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165" fontId="7" fillId="0" borderId="60" xfId="0" applyNumberFormat="1" applyFont="1" applyBorder="1" applyAlignment="1">
      <alignment vertical="center" wrapText="1"/>
    </xf>
    <xf numFmtId="49" fontId="9" fillId="0" borderId="2" xfId="0" applyNumberFormat="1" applyFont="1" applyBorder="1" applyAlignment="1" applyProtection="1">
      <alignment horizontal="center" vertical="center"/>
      <protection locked="0"/>
    </xf>
    <xf numFmtId="4" fontId="0" fillId="0" borderId="2" xfId="0" applyNumberFormat="1" applyBorder="1" applyAlignment="1" applyProtection="1">
      <alignment horizontal="center" vertical="center"/>
      <protection locked="0"/>
    </xf>
    <xf numFmtId="4" fontId="4" fillId="0" borderId="0" xfId="0" applyNumberFormat="1" applyFont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 wrapText="1"/>
    </xf>
    <xf numFmtId="164" fontId="1" fillId="2" borderId="18" xfId="0" applyNumberFormat="1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" fontId="1" fillId="2" borderId="45" xfId="0" applyNumberFormat="1" applyFont="1" applyFill="1" applyBorder="1" applyAlignment="1">
      <alignment horizontal="center" vertical="center" wrapText="1"/>
    </xf>
    <xf numFmtId="4" fontId="1" fillId="2" borderId="40" xfId="0" applyNumberFormat="1" applyFont="1" applyFill="1" applyBorder="1" applyAlignment="1">
      <alignment horizontal="center" vertical="center" wrapText="1"/>
    </xf>
    <xf numFmtId="4" fontId="1" fillId="2" borderId="8" xfId="0" applyNumberFormat="1" applyFont="1" applyFill="1" applyBorder="1" applyAlignment="1">
      <alignment horizontal="center" vertical="center" wrapText="1"/>
    </xf>
    <xf numFmtId="4" fontId="1" fillId="2" borderId="20" xfId="0" applyNumberFormat="1" applyFont="1" applyFill="1" applyBorder="1" applyAlignment="1">
      <alignment horizontal="center" vertical="center" wrapText="1"/>
    </xf>
    <xf numFmtId="4" fontId="1" fillId="2" borderId="41" xfId="0" applyNumberFormat="1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 wrapText="1"/>
    </xf>
    <xf numFmtId="4" fontId="1" fillId="2" borderId="18" xfId="0" applyNumberFormat="1" applyFont="1" applyFill="1" applyBorder="1" applyAlignment="1">
      <alignment horizontal="center" vertical="center" wrapText="1"/>
    </xf>
    <xf numFmtId="4" fontId="1" fillId="2" borderId="5" xfId="0" applyNumberFormat="1" applyFont="1" applyFill="1" applyBorder="1" applyAlignment="1">
      <alignment horizontal="center" vertical="center" wrapText="1"/>
    </xf>
    <xf numFmtId="164" fontId="7" fillId="2" borderId="28" xfId="0" quotePrefix="1" applyNumberFormat="1" applyFont="1" applyFill="1" applyBorder="1" applyAlignment="1">
      <alignment horizontal="center" vertical="center" wrapText="1"/>
    </xf>
    <xf numFmtId="164" fontId="7" fillId="2" borderId="46" xfId="0" quotePrefix="1" applyNumberFormat="1" applyFont="1" applyFill="1" applyBorder="1" applyAlignment="1">
      <alignment horizontal="center" vertical="center" wrapText="1"/>
    </xf>
    <xf numFmtId="164" fontId="7" fillId="2" borderId="25" xfId="0" applyNumberFormat="1" applyFont="1" applyFill="1" applyBorder="1" applyAlignment="1">
      <alignment horizontal="center" vertical="center" wrapText="1"/>
    </xf>
    <xf numFmtId="4" fontId="1" fillId="2" borderId="27" xfId="0" applyNumberFormat="1" applyFont="1" applyFill="1" applyBorder="1" applyAlignment="1">
      <alignment horizontal="center" vertical="center" wrapText="1"/>
    </xf>
    <xf numFmtId="4" fontId="1" fillId="2" borderId="30" xfId="0" applyNumberFormat="1" applyFont="1" applyFill="1" applyBorder="1" applyAlignment="1">
      <alignment horizontal="center" vertical="center" wrapText="1"/>
    </xf>
    <xf numFmtId="4" fontId="1" fillId="2" borderId="22" xfId="0" applyNumberFormat="1" applyFont="1" applyFill="1" applyBorder="1" applyAlignment="1">
      <alignment horizontal="center" vertical="center" wrapText="1"/>
    </xf>
    <xf numFmtId="164" fontId="7" fillId="2" borderId="51" xfId="0" quotePrefix="1" applyNumberFormat="1" applyFont="1" applyFill="1" applyBorder="1" applyAlignment="1">
      <alignment horizontal="center" vertical="center" wrapText="1"/>
    </xf>
    <xf numFmtId="164" fontId="7" fillId="2" borderId="47" xfId="0" quotePrefix="1" applyNumberFormat="1" applyFont="1" applyFill="1" applyBorder="1" applyAlignment="1">
      <alignment horizontal="center" vertical="center" wrapText="1"/>
    </xf>
    <xf numFmtId="164" fontId="7" fillId="2" borderId="1" xfId="0" quotePrefix="1" applyNumberFormat="1" applyFont="1" applyFill="1" applyBorder="1" applyAlignment="1">
      <alignment horizontal="center" vertical="center" wrapText="1"/>
    </xf>
    <xf numFmtId="4" fontId="1" fillId="2" borderId="28" xfId="0" applyNumberFormat="1" applyFont="1" applyFill="1" applyBorder="1" applyAlignment="1">
      <alignment horizontal="center" vertical="center" wrapText="1"/>
    </xf>
    <xf numFmtId="4" fontId="1" fillId="2" borderId="46" xfId="0" applyNumberFormat="1" applyFont="1" applyFill="1" applyBorder="1" applyAlignment="1">
      <alignment horizontal="center" vertical="center" wrapText="1"/>
    </xf>
    <xf numFmtId="4" fontId="1" fillId="2" borderId="25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Border="1" applyAlignment="1" applyProtection="1">
      <alignment horizontal="center" vertical="center"/>
      <protection locked="0"/>
    </xf>
    <xf numFmtId="4" fontId="1" fillId="2" borderId="48" xfId="0" applyNumberFormat="1" applyFont="1" applyFill="1" applyBorder="1" applyAlignment="1">
      <alignment horizontal="center" vertical="center"/>
    </xf>
    <xf numFmtId="4" fontId="1" fillId="2" borderId="5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" fontId="1" fillId="2" borderId="29" xfId="0" applyNumberFormat="1" applyFont="1" applyFill="1" applyBorder="1" applyAlignment="1">
      <alignment horizontal="center" vertical="center" wrapText="1"/>
    </xf>
    <xf numFmtId="4" fontId="1" fillId="2" borderId="31" xfId="0" applyNumberFormat="1" applyFont="1" applyFill="1" applyBorder="1" applyAlignment="1">
      <alignment horizontal="center" vertical="center" wrapText="1"/>
    </xf>
    <xf numFmtId="4" fontId="1" fillId="2" borderId="26" xfId="0" applyNumberFormat="1" applyFont="1" applyFill="1" applyBorder="1" applyAlignment="1">
      <alignment horizontal="center" vertical="center" wrapText="1"/>
    </xf>
    <xf numFmtId="10" fontId="1" fillId="2" borderId="3" xfId="0" applyNumberFormat="1" applyFont="1" applyFill="1" applyBorder="1" applyAlignment="1">
      <alignment horizontal="center" vertical="center"/>
    </xf>
    <xf numFmtId="10" fontId="1" fillId="2" borderId="17" xfId="0" applyNumberFormat="1" applyFont="1" applyFill="1" applyBorder="1" applyAlignment="1">
      <alignment horizontal="center" vertical="center"/>
    </xf>
    <xf numFmtId="10" fontId="1" fillId="2" borderId="8" xfId="0" applyNumberFormat="1" applyFont="1" applyFill="1" applyBorder="1" applyAlignment="1">
      <alignment horizontal="center" vertical="center"/>
    </xf>
    <xf numFmtId="4" fontId="1" fillId="2" borderId="49" xfId="0" applyNumberFormat="1" applyFont="1" applyFill="1" applyBorder="1" applyAlignment="1">
      <alignment horizontal="center" vertical="center"/>
    </xf>
    <xf numFmtId="4" fontId="1" fillId="2" borderId="47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18" xfId="0" quotePrefix="1" applyNumberFormat="1" applyFont="1" applyFill="1" applyBorder="1" applyAlignment="1">
      <alignment horizontal="center" vertical="center" wrapText="1"/>
    </xf>
    <xf numFmtId="10" fontId="1" fillId="2" borderId="5" xfId="0" quotePrefix="1" applyNumberFormat="1" applyFont="1" applyFill="1" applyBorder="1" applyAlignment="1">
      <alignment horizontal="center" vertical="center" wrapText="1"/>
    </xf>
    <xf numFmtId="4" fontId="1" fillId="2" borderId="9" xfId="0" applyNumberFormat="1" applyFont="1" applyFill="1" applyBorder="1" applyAlignment="1">
      <alignment horizontal="center" vertical="center"/>
    </xf>
    <xf numFmtId="4" fontId="1" fillId="2" borderId="52" xfId="0" applyNumberFormat="1" applyFont="1" applyFill="1" applyBorder="1" applyAlignment="1">
      <alignment horizontal="center" vertical="center"/>
    </xf>
    <xf numFmtId="4" fontId="1" fillId="2" borderId="57" xfId="0" applyNumberFormat="1" applyFont="1" applyFill="1" applyBorder="1" applyAlignment="1">
      <alignment horizontal="center" vertical="center"/>
    </xf>
    <xf numFmtId="4" fontId="1" fillId="2" borderId="5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 applyProtection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DBD6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0"/>
  <sheetViews>
    <sheetView showGridLines="0" tabSelected="1" zoomScale="112" zoomScaleNormal="112" workbookViewId="0">
      <pane xSplit="1" ySplit="8" topLeftCell="B9" activePane="bottomRight" state="frozen"/>
      <selection pane="topRight" activeCell="B1" sqref="B1"/>
      <selection pane="bottomLeft" activeCell="A7" sqref="A7"/>
      <selection pane="bottomRight" sqref="A1:AB1"/>
    </sheetView>
  </sheetViews>
  <sheetFormatPr defaultColWidth="8.85546875" defaultRowHeight="15" x14ac:dyDescent="0.25"/>
  <cols>
    <col min="1" max="1" width="8.85546875" style="3" customWidth="1"/>
    <col min="2" max="2" width="9.7109375" style="19" customWidth="1"/>
    <col min="3" max="3" width="0.85546875" style="3" customWidth="1"/>
    <col min="4" max="4" width="6.140625" style="21" bestFit="1" customWidth="1"/>
    <col min="5" max="5" width="8.140625" style="19" bestFit="1" customWidth="1"/>
    <col min="6" max="11" width="8.140625" style="19" customWidth="1"/>
    <col min="12" max="12" width="8.5703125" style="19" bestFit="1" customWidth="1"/>
    <col min="13" max="13" width="0.85546875" style="3" customWidth="1"/>
    <col min="14" max="14" width="9.5703125" style="16" customWidth="1"/>
    <col min="15" max="15" width="1.7109375" style="5" bestFit="1" customWidth="1"/>
    <col min="16" max="16" width="8.140625" style="16" customWidth="1"/>
    <col min="17" max="17" width="1.7109375" style="16" bestFit="1" customWidth="1"/>
    <col min="18" max="18" width="8.5703125" style="16" customWidth="1"/>
    <col min="19" max="19" width="2" style="2" bestFit="1" customWidth="1"/>
    <col min="20" max="20" width="11.7109375" style="2" customWidth="1"/>
    <col min="21" max="21" width="0.85546875" style="1" customWidth="1"/>
    <col min="22" max="22" width="9.5703125" style="2" customWidth="1"/>
    <col min="23" max="23" width="1.7109375" style="1" bestFit="1" customWidth="1"/>
    <col min="24" max="25" width="8.140625" style="2" customWidth="1"/>
    <col min="26" max="26" width="5.42578125" style="2" customWidth="1"/>
    <col min="27" max="27" width="2" style="1" bestFit="1" customWidth="1"/>
    <col min="28" max="28" width="10.140625" style="2" customWidth="1"/>
    <col min="29" max="29" width="8.85546875" style="1"/>
    <col min="30" max="30" width="8.85546875" style="1" customWidth="1"/>
    <col min="31" max="16384" width="8.85546875" style="1"/>
  </cols>
  <sheetData>
    <row r="1" spans="1:28" ht="21" x14ac:dyDescent="0.25">
      <c r="A1" s="165" t="s">
        <v>27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</row>
    <row r="2" spans="1:28" s="99" customFormat="1" ht="8.25" hidden="1" x14ac:dyDescent="0.25">
      <c r="A2" s="97" t="s">
        <v>40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</row>
    <row r="3" spans="1:28" ht="18.75" customHeight="1" x14ac:dyDescent="0.25">
      <c r="S3" s="13"/>
      <c r="X3" s="9"/>
      <c r="Y3" s="9"/>
    </row>
    <row r="4" spans="1:28" ht="16.5" thickBot="1" x14ac:dyDescent="0.3">
      <c r="A4" s="8" t="s">
        <v>22</v>
      </c>
      <c r="B4" s="191"/>
      <c r="C4" s="191"/>
      <c r="D4" s="191"/>
      <c r="E4" s="191"/>
      <c r="F4" s="191"/>
      <c r="G4" s="191"/>
      <c r="H4" s="23"/>
      <c r="I4" s="23"/>
      <c r="J4" s="23"/>
      <c r="N4" s="20" t="s">
        <v>28</v>
      </c>
      <c r="O4" s="191"/>
      <c r="P4" s="191"/>
      <c r="Q4" s="191"/>
      <c r="R4" s="191"/>
      <c r="S4" s="70"/>
      <c r="Z4" s="20" t="s">
        <v>21</v>
      </c>
      <c r="AA4" s="191"/>
      <c r="AB4" s="191"/>
    </row>
    <row r="5" spans="1:28" ht="12" customHeight="1" thickBot="1" x14ac:dyDescent="0.3">
      <c r="A5" s="4"/>
      <c r="B5" s="13"/>
      <c r="C5" s="4"/>
      <c r="D5" s="22"/>
      <c r="E5" s="13"/>
      <c r="F5" s="13"/>
      <c r="G5" s="13"/>
      <c r="H5" s="13"/>
      <c r="I5" s="13"/>
      <c r="J5" s="13"/>
      <c r="K5" s="13"/>
      <c r="L5" s="13"/>
      <c r="M5" s="4"/>
      <c r="N5" s="17"/>
      <c r="O5" s="6"/>
      <c r="P5" s="17"/>
      <c r="Q5" s="17"/>
      <c r="R5" s="17"/>
      <c r="S5" s="13"/>
      <c r="T5" s="9"/>
      <c r="U5" s="7"/>
      <c r="V5" s="9"/>
      <c r="W5" s="7"/>
      <c r="X5" s="194"/>
      <c r="Y5" s="194"/>
      <c r="Z5" s="194"/>
      <c r="AA5" s="194"/>
      <c r="AB5" s="194"/>
    </row>
    <row r="6" spans="1:28" ht="15" customHeight="1" x14ac:dyDescent="0.25">
      <c r="A6" s="166" t="s">
        <v>2</v>
      </c>
      <c r="B6" s="176" t="s">
        <v>13</v>
      </c>
      <c r="C6" s="15"/>
      <c r="D6" s="65" t="s">
        <v>29</v>
      </c>
      <c r="E6" s="198" t="s">
        <v>36</v>
      </c>
      <c r="F6" s="199"/>
      <c r="G6" s="199"/>
      <c r="H6" s="199"/>
      <c r="I6" s="199"/>
      <c r="J6" s="199"/>
      <c r="K6" s="199"/>
      <c r="L6" s="200"/>
      <c r="M6" s="15"/>
      <c r="N6" s="169" t="s">
        <v>17</v>
      </c>
      <c r="O6" s="179" t="s">
        <v>15</v>
      </c>
      <c r="P6" s="188" t="s">
        <v>20</v>
      </c>
      <c r="Q6" s="179" t="s">
        <v>15</v>
      </c>
      <c r="R6" s="188" t="s">
        <v>37</v>
      </c>
      <c r="S6" s="179" t="s">
        <v>16</v>
      </c>
      <c r="T6" s="172" t="s">
        <v>19</v>
      </c>
      <c r="U6" s="15"/>
      <c r="V6" s="182" t="s">
        <v>17</v>
      </c>
      <c r="W6" s="185" t="s">
        <v>15</v>
      </c>
      <c r="X6" s="175" t="s">
        <v>14</v>
      </c>
      <c r="Y6" s="175"/>
      <c r="Z6" s="175"/>
      <c r="AA6" s="179" t="s">
        <v>16</v>
      </c>
      <c r="AB6" s="195" t="s">
        <v>18</v>
      </c>
    </row>
    <row r="7" spans="1:28" ht="15" customHeight="1" x14ac:dyDescent="0.25">
      <c r="A7" s="167"/>
      <c r="B7" s="177"/>
      <c r="C7" s="15"/>
      <c r="D7" s="204" t="s">
        <v>25</v>
      </c>
      <c r="E7" s="192" t="s">
        <v>3</v>
      </c>
      <c r="F7" s="201" t="s">
        <v>4</v>
      </c>
      <c r="G7" s="201" t="s">
        <v>0</v>
      </c>
      <c r="H7" s="201" t="s">
        <v>1</v>
      </c>
      <c r="I7" s="201" t="s">
        <v>5</v>
      </c>
      <c r="J7" s="201" t="s">
        <v>6</v>
      </c>
      <c r="K7" s="206" t="s">
        <v>7</v>
      </c>
      <c r="L7" s="208" t="s">
        <v>30</v>
      </c>
      <c r="M7" s="15"/>
      <c r="N7" s="170"/>
      <c r="O7" s="180"/>
      <c r="P7" s="189"/>
      <c r="Q7" s="180"/>
      <c r="R7" s="189"/>
      <c r="S7" s="180"/>
      <c r="T7" s="173"/>
      <c r="U7" s="15"/>
      <c r="V7" s="183"/>
      <c r="W7" s="180"/>
      <c r="X7" s="118" t="s">
        <v>41</v>
      </c>
      <c r="Y7" s="203" t="s">
        <v>44</v>
      </c>
      <c r="Z7" s="203"/>
      <c r="AA7" s="187"/>
      <c r="AB7" s="196"/>
    </row>
    <row r="8" spans="1:28" ht="15.75" thickBot="1" x14ac:dyDescent="0.3">
      <c r="A8" s="168"/>
      <c r="B8" s="178"/>
      <c r="C8" s="15"/>
      <c r="D8" s="205"/>
      <c r="E8" s="193"/>
      <c r="F8" s="202"/>
      <c r="G8" s="202"/>
      <c r="H8" s="202"/>
      <c r="I8" s="202"/>
      <c r="J8" s="202"/>
      <c r="K8" s="207"/>
      <c r="L8" s="209"/>
      <c r="M8" s="15"/>
      <c r="N8" s="171"/>
      <c r="O8" s="181"/>
      <c r="P8" s="190"/>
      <c r="Q8" s="181"/>
      <c r="R8" s="190"/>
      <c r="S8" s="181"/>
      <c r="T8" s="174"/>
      <c r="U8" s="15"/>
      <c r="V8" s="184"/>
      <c r="W8" s="186"/>
      <c r="X8" s="119" t="s">
        <v>42</v>
      </c>
      <c r="Y8" s="117" t="s">
        <v>45</v>
      </c>
      <c r="Z8" s="94" t="s">
        <v>43</v>
      </c>
      <c r="AA8" s="181"/>
      <c r="AB8" s="197"/>
    </row>
    <row r="9" spans="1:28" x14ac:dyDescent="0.25">
      <c r="A9" s="46"/>
      <c r="B9" s="47"/>
      <c r="C9" s="14"/>
      <c r="D9" s="66"/>
      <c r="E9" s="52"/>
      <c r="F9" s="53"/>
      <c r="G9" s="53"/>
      <c r="H9" s="53"/>
      <c r="I9" s="53"/>
      <c r="J9" s="53"/>
      <c r="K9" s="120"/>
      <c r="L9" s="25" t="str">
        <f>IF(SUM(E9:K9)=0,"",SUM(E9:K9))</f>
        <v/>
      </c>
      <c r="M9" s="14"/>
      <c r="N9" s="58"/>
      <c r="O9" s="34" t="s">
        <v>15</v>
      </c>
      <c r="P9" s="35" t="str">
        <f>IF(N9="","",ROUND(D9*N9,2))</f>
        <v/>
      </c>
      <c r="Q9" s="34" t="s">
        <v>15</v>
      </c>
      <c r="R9" s="35" t="str">
        <f>IF(N9="","",IF(OR(B9=SUM(E9:K9),B9&gt;L9),"",IF(N9&lt;SUM(E9:K9)+P9,N9-P9,SUM(E9:K9))))</f>
        <v/>
      </c>
      <c r="S9" s="34" t="s">
        <v>16</v>
      </c>
      <c r="T9" s="24" t="str">
        <f>IF(N9="","",IF(R9="",N9-P9,N9-P9-R9))</f>
        <v/>
      </c>
      <c r="U9" s="14"/>
      <c r="V9" s="36" t="str">
        <f>IF(N9="","",N9)</f>
        <v/>
      </c>
      <c r="W9" s="34" t="s">
        <v>15</v>
      </c>
      <c r="X9" s="38" t="str">
        <f t="shared" ref="X9:X22" si="0">IF(N9="","",ROUND(T9*1.45%,2))</f>
        <v/>
      </c>
      <c r="Y9" s="101" t="str">
        <f t="shared" ref="Y9:Y24" si="1">IF(N9="","",IF(Z9="Yes","",ROUND(T9*6.2%,2)))</f>
        <v/>
      </c>
      <c r="Z9" s="102"/>
      <c r="AA9" s="34" t="s">
        <v>16</v>
      </c>
      <c r="AB9" s="39" t="str">
        <f>IF(N9="","",IF(Y9="",N9-X9,N9-X9-Y9))</f>
        <v/>
      </c>
    </row>
    <row r="10" spans="1:28" x14ac:dyDescent="0.25">
      <c r="A10" s="48"/>
      <c r="B10" s="49"/>
      <c r="C10" s="14"/>
      <c r="D10" s="67"/>
      <c r="E10" s="54"/>
      <c r="F10" s="55"/>
      <c r="G10" s="55"/>
      <c r="H10" s="55"/>
      <c r="I10" s="55"/>
      <c r="J10" s="55"/>
      <c r="K10" s="121"/>
      <c r="L10" s="26" t="str">
        <f t="shared" ref="L10:L36" si="2">IF(SUM(E10:K10)=0,"",SUM(E10:K10))</f>
        <v/>
      </c>
      <c r="M10" s="14"/>
      <c r="N10" s="59"/>
      <c r="O10" s="31" t="s">
        <v>15</v>
      </c>
      <c r="P10" s="35" t="str">
        <f t="shared" ref="P10:P36" si="3">IF(N10="","",ROUND(D10*N10,2))</f>
        <v/>
      </c>
      <c r="Q10" s="34" t="s">
        <v>15</v>
      </c>
      <c r="R10" s="35" t="str">
        <f t="shared" ref="R10:R36" si="4">IF(N10="","",IF(OR(B10=SUM(E10:K10),B10&gt;L10),"",IF(N10&lt;SUM(E10:K10)+P10,N10-P10,SUM(E10:K10))))</f>
        <v/>
      </c>
      <c r="S10" s="34" t="s">
        <v>16</v>
      </c>
      <c r="T10" s="24" t="str">
        <f t="shared" ref="T10:T36" si="5">IF(N10="","",IF(R10="",N10-P10,N10-P10-R10))</f>
        <v/>
      </c>
      <c r="U10" s="14"/>
      <c r="V10" s="37" t="str">
        <f t="shared" ref="V10:V36" si="6">IF(N10="","",N10)</f>
        <v/>
      </c>
      <c r="W10" s="31" t="s">
        <v>15</v>
      </c>
      <c r="X10" s="38" t="str">
        <f t="shared" si="0"/>
        <v/>
      </c>
      <c r="Y10" s="101" t="str">
        <f t="shared" si="1"/>
        <v/>
      </c>
      <c r="Z10" s="102"/>
      <c r="AA10" s="31" t="s">
        <v>16</v>
      </c>
      <c r="AB10" s="39" t="str">
        <f t="shared" ref="AB10:AB36" si="7">IF(N10="","",IF(Y10="",N10-X10,N10-X10-Y10))</f>
        <v/>
      </c>
    </row>
    <row r="11" spans="1:28" x14ac:dyDescent="0.25">
      <c r="A11" s="48"/>
      <c r="B11" s="49"/>
      <c r="C11" s="14"/>
      <c r="D11" s="67"/>
      <c r="E11" s="54"/>
      <c r="F11" s="55"/>
      <c r="G11" s="55"/>
      <c r="H11" s="55"/>
      <c r="I11" s="55"/>
      <c r="J11" s="55"/>
      <c r="K11" s="121"/>
      <c r="L11" s="26" t="str">
        <f t="shared" si="2"/>
        <v/>
      </c>
      <c r="M11" s="14"/>
      <c r="N11" s="59"/>
      <c r="O11" s="31" t="s">
        <v>15</v>
      </c>
      <c r="P11" s="35" t="str">
        <f t="shared" si="3"/>
        <v/>
      </c>
      <c r="Q11" s="34" t="s">
        <v>15</v>
      </c>
      <c r="R11" s="35" t="str">
        <f t="shared" si="4"/>
        <v/>
      </c>
      <c r="S11" s="34" t="s">
        <v>16</v>
      </c>
      <c r="T11" s="24" t="str">
        <f t="shared" si="5"/>
        <v/>
      </c>
      <c r="U11" s="14"/>
      <c r="V11" s="37" t="str">
        <f t="shared" si="6"/>
        <v/>
      </c>
      <c r="W11" s="31" t="s">
        <v>15</v>
      </c>
      <c r="X11" s="38" t="str">
        <f t="shared" si="0"/>
        <v/>
      </c>
      <c r="Y11" s="101" t="str">
        <f t="shared" si="1"/>
        <v/>
      </c>
      <c r="Z11" s="102"/>
      <c r="AA11" s="31" t="s">
        <v>16</v>
      </c>
      <c r="AB11" s="39" t="str">
        <f t="shared" si="7"/>
        <v/>
      </c>
    </row>
    <row r="12" spans="1:28" x14ac:dyDescent="0.25">
      <c r="A12" s="48"/>
      <c r="B12" s="49"/>
      <c r="C12" s="14"/>
      <c r="D12" s="67"/>
      <c r="E12" s="54"/>
      <c r="F12" s="55"/>
      <c r="G12" s="55"/>
      <c r="H12" s="55"/>
      <c r="I12" s="55"/>
      <c r="J12" s="55"/>
      <c r="K12" s="121"/>
      <c r="L12" s="26" t="str">
        <f t="shared" si="2"/>
        <v/>
      </c>
      <c r="M12" s="14"/>
      <c r="N12" s="59"/>
      <c r="O12" s="31" t="s">
        <v>15</v>
      </c>
      <c r="P12" s="35" t="str">
        <f t="shared" si="3"/>
        <v/>
      </c>
      <c r="Q12" s="34" t="s">
        <v>15</v>
      </c>
      <c r="R12" s="35" t="str">
        <f t="shared" si="4"/>
        <v/>
      </c>
      <c r="S12" s="34" t="s">
        <v>16</v>
      </c>
      <c r="T12" s="24" t="str">
        <f t="shared" si="5"/>
        <v/>
      </c>
      <c r="U12" s="14"/>
      <c r="V12" s="37" t="str">
        <f t="shared" si="6"/>
        <v/>
      </c>
      <c r="W12" s="31" t="s">
        <v>15</v>
      </c>
      <c r="X12" s="38" t="str">
        <f t="shared" si="0"/>
        <v/>
      </c>
      <c r="Y12" s="101" t="str">
        <f t="shared" si="1"/>
        <v/>
      </c>
      <c r="Z12" s="102"/>
      <c r="AA12" s="31" t="s">
        <v>16</v>
      </c>
      <c r="AB12" s="39" t="str">
        <f t="shared" si="7"/>
        <v/>
      </c>
    </row>
    <row r="13" spans="1:28" x14ac:dyDescent="0.25">
      <c r="A13" s="48"/>
      <c r="B13" s="49"/>
      <c r="C13" s="14"/>
      <c r="D13" s="67"/>
      <c r="E13" s="54"/>
      <c r="F13" s="55"/>
      <c r="G13" s="55"/>
      <c r="H13" s="55"/>
      <c r="I13" s="55"/>
      <c r="J13" s="55"/>
      <c r="K13" s="121"/>
      <c r="L13" s="26" t="str">
        <f t="shared" si="2"/>
        <v/>
      </c>
      <c r="M13" s="14"/>
      <c r="N13" s="59"/>
      <c r="O13" s="31" t="s">
        <v>15</v>
      </c>
      <c r="P13" s="35" t="str">
        <f t="shared" si="3"/>
        <v/>
      </c>
      <c r="Q13" s="34" t="s">
        <v>15</v>
      </c>
      <c r="R13" s="35" t="str">
        <f t="shared" si="4"/>
        <v/>
      </c>
      <c r="S13" s="34" t="s">
        <v>16</v>
      </c>
      <c r="T13" s="24" t="str">
        <f t="shared" si="5"/>
        <v/>
      </c>
      <c r="U13" s="14"/>
      <c r="V13" s="37" t="str">
        <f t="shared" si="6"/>
        <v/>
      </c>
      <c r="W13" s="31" t="s">
        <v>15</v>
      </c>
      <c r="X13" s="38" t="str">
        <f t="shared" si="0"/>
        <v/>
      </c>
      <c r="Y13" s="101" t="str">
        <f t="shared" si="1"/>
        <v/>
      </c>
      <c r="Z13" s="102"/>
      <c r="AA13" s="31" t="s">
        <v>16</v>
      </c>
      <c r="AB13" s="39" t="str">
        <f t="shared" si="7"/>
        <v/>
      </c>
    </row>
    <row r="14" spans="1:28" x14ac:dyDescent="0.25">
      <c r="A14" s="48"/>
      <c r="B14" s="49"/>
      <c r="C14" s="14"/>
      <c r="D14" s="67"/>
      <c r="E14" s="54"/>
      <c r="F14" s="55"/>
      <c r="G14" s="55"/>
      <c r="H14" s="55"/>
      <c r="I14" s="55"/>
      <c r="J14" s="55"/>
      <c r="K14" s="121"/>
      <c r="L14" s="26" t="str">
        <f t="shared" si="2"/>
        <v/>
      </c>
      <c r="M14" s="14"/>
      <c r="N14" s="59"/>
      <c r="O14" s="31" t="s">
        <v>15</v>
      </c>
      <c r="P14" s="35" t="str">
        <f t="shared" si="3"/>
        <v/>
      </c>
      <c r="Q14" s="34" t="s">
        <v>15</v>
      </c>
      <c r="R14" s="35" t="str">
        <f t="shared" si="4"/>
        <v/>
      </c>
      <c r="S14" s="34" t="s">
        <v>16</v>
      </c>
      <c r="T14" s="24" t="str">
        <f t="shared" si="5"/>
        <v/>
      </c>
      <c r="U14" s="14"/>
      <c r="V14" s="37" t="str">
        <f t="shared" si="6"/>
        <v/>
      </c>
      <c r="W14" s="31" t="s">
        <v>15</v>
      </c>
      <c r="X14" s="38" t="str">
        <f t="shared" si="0"/>
        <v/>
      </c>
      <c r="Y14" s="101" t="str">
        <f t="shared" si="1"/>
        <v/>
      </c>
      <c r="Z14" s="102"/>
      <c r="AA14" s="31" t="s">
        <v>16</v>
      </c>
      <c r="AB14" s="39" t="str">
        <f t="shared" si="7"/>
        <v/>
      </c>
    </row>
    <row r="15" spans="1:28" x14ac:dyDescent="0.25">
      <c r="A15" s="48"/>
      <c r="B15" s="49"/>
      <c r="C15" s="14"/>
      <c r="D15" s="67"/>
      <c r="E15" s="54"/>
      <c r="F15" s="55"/>
      <c r="G15" s="55"/>
      <c r="H15" s="55"/>
      <c r="I15" s="55"/>
      <c r="J15" s="55"/>
      <c r="K15" s="121"/>
      <c r="L15" s="26" t="str">
        <f t="shared" si="2"/>
        <v/>
      </c>
      <c r="M15" s="14"/>
      <c r="N15" s="59"/>
      <c r="O15" s="31" t="s">
        <v>15</v>
      </c>
      <c r="P15" s="35" t="str">
        <f t="shared" si="3"/>
        <v/>
      </c>
      <c r="Q15" s="34" t="s">
        <v>15</v>
      </c>
      <c r="R15" s="35" t="str">
        <f t="shared" si="4"/>
        <v/>
      </c>
      <c r="S15" s="34" t="s">
        <v>16</v>
      </c>
      <c r="T15" s="24" t="str">
        <f t="shared" si="5"/>
        <v/>
      </c>
      <c r="U15" s="14"/>
      <c r="V15" s="37" t="str">
        <f t="shared" si="6"/>
        <v/>
      </c>
      <c r="W15" s="31" t="s">
        <v>15</v>
      </c>
      <c r="X15" s="38" t="str">
        <f t="shared" si="0"/>
        <v/>
      </c>
      <c r="Y15" s="101" t="str">
        <f t="shared" si="1"/>
        <v/>
      </c>
      <c r="Z15" s="102"/>
      <c r="AA15" s="31" t="s">
        <v>16</v>
      </c>
      <c r="AB15" s="39" t="str">
        <f t="shared" si="7"/>
        <v/>
      </c>
    </row>
    <row r="16" spans="1:28" x14ac:dyDescent="0.25">
      <c r="A16" s="48"/>
      <c r="B16" s="49"/>
      <c r="C16" s="14"/>
      <c r="D16" s="67"/>
      <c r="E16" s="54"/>
      <c r="F16" s="55"/>
      <c r="G16" s="55"/>
      <c r="H16" s="55"/>
      <c r="I16" s="55"/>
      <c r="J16" s="55"/>
      <c r="K16" s="121"/>
      <c r="L16" s="26" t="str">
        <f t="shared" si="2"/>
        <v/>
      </c>
      <c r="M16" s="14"/>
      <c r="N16" s="59"/>
      <c r="O16" s="31" t="s">
        <v>15</v>
      </c>
      <c r="P16" s="35" t="str">
        <f t="shared" si="3"/>
        <v/>
      </c>
      <c r="Q16" s="34" t="s">
        <v>15</v>
      </c>
      <c r="R16" s="35" t="str">
        <f t="shared" si="4"/>
        <v/>
      </c>
      <c r="S16" s="34" t="s">
        <v>16</v>
      </c>
      <c r="T16" s="24" t="str">
        <f t="shared" si="5"/>
        <v/>
      </c>
      <c r="U16" s="14"/>
      <c r="V16" s="37" t="str">
        <f t="shared" si="6"/>
        <v/>
      </c>
      <c r="W16" s="31" t="s">
        <v>15</v>
      </c>
      <c r="X16" s="38" t="str">
        <f t="shared" si="0"/>
        <v/>
      </c>
      <c r="Y16" s="101" t="str">
        <f t="shared" si="1"/>
        <v/>
      </c>
      <c r="Z16" s="102"/>
      <c r="AA16" s="31" t="s">
        <v>16</v>
      </c>
      <c r="AB16" s="39" t="str">
        <f t="shared" si="7"/>
        <v/>
      </c>
    </row>
    <row r="17" spans="1:28" x14ac:dyDescent="0.25">
      <c r="A17" s="48"/>
      <c r="B17" s="49"/>
      <c r="C17" s="14"/>
      <c r="D17" s="67"/>
      <c r="E17" s="54"/>
      <c r="F17" s="55"/>
      <c r="G17" s="55"/>
      <c r="H17" s="55"/>
      <c r="I17" s="55"/>
      <c r="J17" s="55"/>
      <c r="K17" s="121"/>
      <c r="L17" s="26" t="str">
        <f t="shared" si="2"/>
        <v/>
      </c>
      <c r="M17" s="14"/>
      <c r="N17" s="59"/>
      <c r="O17" s="31" t="s">
        <v>15</v>
      </c>
      <c r="P17" s="35" t="str">
        <f t="shared" si="3"/>
        <v/>
      </c>
      <c r="Q17" s="34" t="s">
        <v>15</v>
      </c>
      <c r="R17" s="35" t="str">
        <f t="shared" si="4"/>
        <v/>
      </c>
      <c r="S17" s="34" t="s">
        <v>16</v>
      </c>
      <c r="T17" s="24" t="str">
        <f t="shared" si="5"/>
        <v/>
      </c>
      <c r="U17" s="14"/>
      <c r="V17" s="37" t="str">
        <f t="shared" si="6"/>
        <v/>
      </c>
      <c r="W17" s="31" t="s">
        <v>15</v>
      </c>
      <c r="X17" s="38" t="str">
        <f t="shared" si="0"/>
        <v/>
      </c>
      <c r="Y17" s="101" t="str">
        <f t="shared" si="1"/>
        <v/>
      </c>
      <c r="Z17" s="102"/>
      <c r="AA17" s="31" t="s">
        <v>16</v>
      </c>
      <c r="AB17" s="39" t="str">
        <f t="shared" si="7"/>
        <v/>
      </c>
    </row>
    <row r="18" spans="1:28" x14ac:dyDescent="0.25">
      <c r="A18" s="48"/>
      <c r="B18" s="49"/>
      <c r="C18" s="14"/>
      <c r="D18" s="67"/>
      <c r="E18" s="54"/>
      <c r="F18" s="55"/>
      <c r="G18" s="55"/>
      <c r="H18" s="55"/>
      <c r="I18" s="55"/>
      <c r="J18" s="55"/>
      <c r="K18" s="121"/>
      <c r="L18" s="26" t="str">
        <f t="shared" si="2"/>
        <v/>
      </c>
      <c r="M18" s="14"/>
      <c r="N18" s="59"/>
      <c r="O18" s="31" t="s">
        <v>15</v>
      </c>
      <c r="P18" s="35" t="str">
        <f t="shared" si="3"/>
        <v/>
      </c>
      <c r="Q18" s="34" t="s">
        <v>15</v>
      </c>
      <c r="R18" s="35" t="str">
        <f t="shared" si="4"/>
        <v/>
      </c>
      <c r="S18" s="34" t="s">
        <v>16</v>
      </c>
      <c r="T18" s="24" t="str">
        <f t="shared" si="5"/>
        <v/>
      </c>
      <c r="U18" s="14"/>
      <c r="V18" s="37" t="str">
        <f t="shared" si="6"/>
        <v/>
      </c>
      <c r="W18" s="31" t="s">
        <v>15</v>
      </c>
      <c r="X18" s="38" t="str">
        <f t="shared" si="0"/>
        <v/>
      </c>
      <c r="Y18" s="101" t="str">
        <f t="shared" si="1"/>
        <v/>
      </c>
      <c r="Z18" s="102"/>
      <c r="AA18" s="31" t="s">
        <v>16</v>
      </c>
      <c r="AB18" s="39" t="str">
        <f t="shared" si="7"/>
        <v/>
      </c>
    </row>
    <row r="19" spans="1:28" x14ac:dyDescent="0.25">
      <c r="A19" s="48"/>
      <c r="B19" s="49"/>
      <c r="C19" s="14"/>
      <c r="D19" s="67"/>
      <c r="E19" s="54"/>
      <c r="F19" s="55"/>
      <c r="G19" s="55"/>
      <c r="H19" s="55"/>
      <c r="I19" s="55"/>
      <c r="J19" s="55"/>
      <c r="K19" s="121"/>
      <c r="L19" s="26" t="str">
        <f t="shared" si="2"/>
        <v/>
      </c>
      <c r="M19" s="14"/>
      <c r="N19" s="59"/>
      <c r="O19" s="31" t="s">
        <v>15</v>
      </c>
      <c r="P19" s="35" t="str">
        <f t="shared" si="3"/>
        <v/>
      </c>
      <c r="Q19" s="34" t="s">
        <v>15</v>
      </c>
      <c r="R19" s="35" t="str">
        <f t="shared" si="4"/>
        <v/>
      </c>
      <c r="S19" s="34" t="s">
        <v>16</v>
      </c>
      <c r="T19" s="24" t="str">
        <f t="shared" si="5"/>
        <v/>
      </c>
      <c r="U19" s="14"/>
      <c r="V19" s="37" t="str">
        <f t="shared" si="6"/>
        <v/>
      </c>
      <c r="W19" s="31" t="s">
        <v>15</v>
      </c>
      <c r="X19" s="38" t="str">
        <f t="shared" si="0"/>
        <v/>
      </c>
      <c r="Y19" s="101" t="str">
        <f t="shared" si="1"/>
        <v/>
      </c>
      <c r="Z19" s="102"/>
      <c r="AA19" s="31" t="s">
        <v>16</v>
      </c>
      <c r="AB19" s="39" t="str">
        <f t="shared" si="7"/>
        <v/>
      </c>
    </row>
    <row r="20" spans="1:28" x14ac:dyDescent="0.25">
      <c r="A20" s="48"/>
      <c r="B20" s="49"/>
      <c r="C20" s="14"/>
      <c r="D20" s="67"/>
      <c r="E20" s="54"/>
      <c r="F20" s="55"/>
      <c r="G20" s="55"/>
      <c r="H20" s="55"/>
      <c r="I20" s="55"/>
      <c r="J20" s="55"/>
      <c r="K20" s="121"/>
      <c r="L20" s="26" t="str">
        <f t="shared" si="2"/>
        <v/>
      </c>
      <c r="M20" s="14"/>
      <c r="N20" s="59"/>
      <c r="O20" s="31" t="s">
        <v>15</v>
      </c>
      <c r="P20" s="35" t="str">
        <f t="shared" si="3"/>
        <v/>
      </c>
      <c r="Q20" s="34" t="s">
        <v>15</v>
      </c>
      <c r="R20" s="35" t="str">
        <f t="shared" si="4"/>
        <v/>
      </c>
      <c r="S20" s="34" t="s">
        <v>16</v>
      </c>
      <c r="T20" s="24" t="str">
        <f t="shared" si="5"/>
        <v/>
      </c>
      <c r="U20" s="14"/>
      <c r="V20" s="37" t="str">
        <f t="shared" si="6"/>
        <v/>
      </c>
      <c r="W20" s="31" t="s">
        <v>15</v>
      </c>
      <c r="X20" s="38" t="str">
        <f t="shared" si="0"/>
        <v/>
      </c>
      <c r="Y20" s="101" t="str">
        <f t="shared" si="1"/>
        <v/>
      </c>
      <c r="Z20" s="102"/>
      <c r="AA20" s="31" t="s">
        <v>16</v>
      </c>
      <c r="AB20" s="39" t="str">
        <f t="shared" si="7"/>
        <v/>
      </c>
    </row>
    <row r="21" spans="1:28" x14ac:dyDescent="0.25">
      <c r="A21" s="48"/>
      <c r="B21" s="49"/>
      <c r="C21" s="14"/>
      <c r="D21" s="67"/>
      <c r="E21" s="54"/>
      <c r="F21" s="55"/>
      <c r="G21" s="55"/>
      <c r="H21" s="55"/>
      <c r="I21" s="55"/>
      <c r="J21" s="55"/>
      <c r="K21" s="121"/>
      <c r="L21" s="26" t="str">
        <f t="shared" si="2"/>
        <v/>
      </c>
      <c r="M21" s="14"/>
      <c r="N21" s="59"/>
      <c r="O21" s="31" t="s">
        <v>15</v>
      </c>
      <c r="P21" s="35" t="str">
        <f t="shared" si="3"/>
        <v/>
      </c>
      <c r="Q21" s="34" t="s">
        <v>15</v>
      </c>
      <c r="R21" s="35" t="str">
        <f t="shared" si="4"/>
        <v/>
      </c>
      <c r="S21" s="34" t="s">
        <v>16</v>
      </c>
      <c r="T21" s="24" t="str">
        <f t="shared" si="5"/>
        <v/>
      </c>
      <c r="U21" s="14"/>
      <c r="V21" s="37" t="str">
        <f t="shared" si="6"/>
        <v/>
      </c>
      <c r="W21" s="31" t="s">
        <v>15</v>
      </c>
      <c r="X21" s="38" t="str">
        <f t="shared" si="0"/>
        <v/>
      </c>
      <c r="Y21" s="101" t="str">
        <f t="shared" si="1"/>
        <v/>
      </c>
      <c r="Z21" s="102"/>
      <c r="AA21" s="31" t="s">
        <v>16</v>
      </c>
      <c r="AB21" s="39" t="str">
        <f t="shared" si="7"/>
        <v/>
      </c>
    </row>
    <row r="22" spans="1:28" x14ac:dyDescent="0.25">
      <c r="A22" s="48"/>
      <c r="B22" s="49"/>
      <c r="C22" s="14"/>
      <c r="D22" s="67"/>
      <c r="E22" s="54"/>
      <c r="F22" s="55"/>
      <c r="G22" s="55"/>
      <c r="H22" s="55"/>
      <c r="I22" s="55"/>
      <c r="J22" s="55"/>
      <c r="K22" s="121"/>
      <c r="L22" s="26" t="str">
        <f t="shared" si="2"/>
        <v/>
      </c>
      <c r="M22" s="14"/>
      <c r="N22" s="59"/>
      <c r="O22" s="31" t="s">
        <v>15</v>
      </c>
      <c r="P22" s="35" t="str">
        <f t="shared" si="3"/>
        <v/>
      </c>
      <c r="Q22" s="34" t="s">
        <v>15</v>
      </c>
      <c r="R22" s="35" t="str">
        <f t="shared" si="4"/>
        <v/>
      </c>
      <c r="S22" s="34" t="s">
        <v>16</v>
      </c>
      <c r="T22" s="24" t="str">
        <f t="shared" si="5"/>
        <v/>
      </c>
      <c r="U22" s="14"/>
      <c r="V22" s="37" t="str">
        <f t="shared" si="6"/>
        <v/>
      </c>
      <c r="W22" s="31" t="s">
        <v>15</v>
      </c>
      <c r="X22" s="38" t="str">
        <f t="shared" si="0"/>
        <v/>
      </c>
      <c r="Y22" s="101" t="str">
        <f t="shared" si="1"/>
        <v/>
      </c>
      <c r="Z22" s="102"/>
      <c r="AA22" s="31" t="s">
        <v>16</v>
      </c>
      <c r="AB22" s="39" t="str">
        <f t="shared" si="7"/>
        <v/>
      </c>
    </row>
    <row r="23" spans="1:28" x14ac:dyDescent="0.25">
      <c r="A23" s="48"/>
      <c r="B23" s="49"/>
      <c r="C23" s="14"/>
      <c r="D23" s="67"/>
      <c r="E23" s="54"/>
      <c r="F23" s="55"/>
      <c r="G23" s="55"/>
      <c r="H23" s="55"/>
      <c r="I23" s="55"/>
      <c r="J23" s="55"/>
      <c r="K23" s="121"/>
      <c r="L23" s="26" t="str">
        <f t="shared" si="2"/>
        <v/>
      </c>
      <c r="M23" s="14"/>
      <c r="N23" s="59"/>
      <c r="O23" s="31" t="s">
        <v>15</v>
      </c>
      <c r="P23" s="35" t="str">
        <f t="shared" si="3"/>
        <v/>
      </c>
      <c r="Q23" s="34" t="s">
        <v>15</v>
      </c>
      <c r="R23" s="35" t="str">
        <f t="shared" si="4"/>
        <v/>
      </c>
      <c r="S23" s="34" t="s">
        <v>16</v>
      </c>
      <c r="T23" s="24" t="str">
        <f t="shared" si="5"/>
        <v/>
      </c>
      <c r="U23" s="14"/>
      <c r="V23" s="37" t="str">
        <f t="shared" si="6"/>
        <v/>
      </c>
      <c r="W23" s="31" t="s">
        <v>15</v>
      </c>
      <c r="X23" s="38" t="str">
        <f t="shared" ref="X23:X36" si="8">IF(N23="","",ROUND(T23*1.45%,2))</f>
        <v/>
      </c>
      <c r="Y23" s="101" t="str">
        <f t="shared" si="1"/>
        <v/>
      </c>
      <c r="Z23" s="102"/>
      <c r="AA23" s="31" t="s">
        <v>16</v>
      </c>
      <c r="AB23" s="39" t="str">
        <f t="shared" si="7"/>
        <v/>
      </c>
    </row>
    <row r="24" spans="1:28" x14ac:dyDescent="0.25">
      <c r="A24" s="48"/>
      <c r="B24" s="49"/>
      <c r="C24" s="14"/>
      <c r="D24" s="67"/>
      <c r="E24" s="54"/>
      <c r="F24" s="55"/>
      <c r="G24" s="55"/>
      <c r="H24" s="55"/>
      <c r="I24" s="55"/>
      <c r="J24" s="55"/>
      <c r="K24" s="121"/>
      <c r="L24" s="26" t="str">
        <f t="shared" si="2"/>
        <v/>
      </c>
      <c r="M24" s="14"/>
      <c r="N24" s="59"/>
      <c r="O24" s="31" t="s">
        <v>15</v>
      </c>
      <c r="P24" s="35" t="str">
        <f t="shared" si="3"/>
        <v/>
      </c>
      <c r="Q24" s="34" t="s">
        <v>15</v>
      </c>
      <c r="R24" s="35" t="str">
        <f t="shared" si="4"/>
        <v/>
      </c>
      <c r="S24" s="34" t="s">
        <v>16</v>
      </c>
      <c r="T24" s="24" t="str">
        <f t="shared" si="5"/>
        <v/>
      </c>
      <c r="U24" s="14"/>
      <c r="V24" s="37" t="str">
        <f t="shared" si="6"/>
        <v/>
      </c>
      <c r="W24" s="31" t="s">
        <v>15</v>
      </c>
      <c r="X24" s="38" t="str">
        <f t="shared" si="8"/>
        <v/>
      </c>
      <c r="Y24" s="101" t="str">
        <f t="shared" si="1"/>
        <v/>
      </c>
      <c r="Z24" s="102"/>
      <c r="AA24" s="31" t="s">
        <v>16</v>
      </c>
      <c r="AB24" s="39" t="str">
        <f t="shared" si="7"/>
        <v/>
      </c>
    </row>
    <row r="25" spans="1:28" x14ac:dyDescent="0.25">
      <c r="A25" s="48"/>
      <c r="B25" s="49"/>
      <c r="C25" s="14"/>
      <c r="D25" s="67"/>
      <c r="E25" s="54"/>
      <c r="F25" s="55"/>
      <c r="G25" s="55"/>
      <c r="H25" s="55"/>
      <c r="I25" s="55"/>
      <c r="J25" s="55"/>
      <c r="K25" s="121"/>
      <c r="L25" s="26" t="str">
        <f t="shared" si="2"/>
        <v/>
      </c>
      <c r="M25" s="14"/>
      <c r="N25" s="59"/>
      <c r="O25" s="31" t="s">
        <v>15</v>
      </c>
      <c r="P25" s="35" t="str">
        <f t="shared" si="3"/>
        <v/>
      </c>
      <c r="Q25" s="34" t="s">
        <v>15</v>
      </c>
      <c r="R25" s="35" t="str">
        <f t="shared" si="4"/>
        <v/>
      </c>
      <c r="S25" s="34" t="s">
        <v>16</v>
      </c>
      <c r="T25" s="24" t="str">
        <f t="shared" si="5"/>
        <v/>
      </c>
      <c r="U25" s="14"/>
      <c r="V25" s="37" t="str">
        <f t="shared" si="6"/>
        <v/>
      </c>
      <c r="W25" s="31" t="s">
        <v>15</v>
      </c>
      <c r="X25" s="38" t="str">
        <f t="shared" si="8"/>
        <v/>
      </c>
      <c r="Y25" s="101" t="str">
        <f t="shared" ref="Y25:Y36" si="9">IF(N25="","",IF(Z25="Yes","",ROUND(T25*6.2%,2)))</f>
        <v/>
      </c>
      <c r="Z25" s="102"/>
      <c r="AA25" s="31" t="s">
        <v>16</v>
      </c>
      <c r="AB25" s="39" t="str">
        <f t="shared" si="7"/>
        <v/>
      </c>
    </row>
    <row r="26" spans="1:28" x14ac:dyDescent="0.25">
      <c r="A26" s="48"/>
      <c r="B26" s="49"/>
      <c r="C26" s="14"/>
      <c r="D26" s="67"/>
      <c r="E26" s="54"/>
      <c r="F26" s="55"/>
      <c r="G26" s="55"/>
      <c r="H26" s="55"/>
      <c r="I26" s="55"/>
      <c r="J26" s="55"/>
      <c r="K26" s="121"/>
      <c r="L26" s="26" t="str">
        <f t="shared" si="2"/>
        <v/>
      </c>
      <c r="M26" s="14"/>
      <c r="N26" s="59"/>
      <c r="O26" s="31" t="s">
        <v>15</v>
      </c>
      <c r="P26" s="35" t="str">
        <f t="shared" si="3"/>
        <v/>
      </c>
      <c r="Q26" s="34" t="s">
        <v>15</v>
      </c>
      <c r="R26" s="35" t="str">
        <f t="shared" si="4"/>
        <v/>
      </c>
      <c r="S26" s="34" t="s">
        <v>16</v>
      </c>
      <c r="T26" s="24" t="str">
        <f t="shared" si="5"/>
        <v/>
      </c>
      <c r="U26" s="14"/>
      <c r="V26" s="37" t="str">
        <f t="shared" si="6"/>
        <v/>
      </c>
      <c r="W26" s="31" t="s">
        <v>15</v>
      </c>
      <c r="X26" s="38" t="str">
        <f t="shared" si="8"/>
        <v/>
      </c>
      <c r="Y26" s="101" t="str">
        <f t="shared" si="9"/>
        <v/>
      </c>
      <c r="Z26" s="102"/>
      <c r="AA26" s="31" t="s">
        <v>16</v>
      </c>
      <c r="AB26" s="39" t="str">
        <f t="shared" si="7"/>
        <v/>
      </c>
    </row>
    <row r="27" spans="1:28" x14ac:dyDescent="0.25">
      <c r="A27" s="48"/>
      <c r="B27" s="49"/>
      <c r="C27" s="14"/>
      <c r="D27" s="67"/>
      <c r="E27" s="54"/>
      <c r="F27" s="55"/>
      <c r="G27" s="55"/>
      <c r="H27" s="55"/>
      <c r="I27" s="55"/>
      <c r="J27" s="55"/>
      <c r="K27" s="121"/>
      <c r="L27" s="26" t="str">
        <f t="shared" si="2"/>
        <v/>
      </c>
      <c r="M27" s="14"/>
      <c r="N27" s="59"/>
      <c r="O27" s="31" t="s">
        <v>15</v>
      </c>
      <c r="P27" s="35" t="str">
        <f t="shared" si="3"/>
        <v/>
      </c>
      <c r="Q27" s="34" t="s">
        <v>15</v>
      </c>
      <c r="R27" s="35" t="str">
        <f t="shared" si="4"/>
        <v/>
      </c>
      <c r="S27" s="34" t="s">
        <v>16</v>
      </c>
      <c r="T27" s="24" t="str">
        <f t="shared" si="5"/>
        <v/>
      </c>
      <c r="U27" s="14"/>
      <c r="V27" s="37" t="str">
        <f t="shared" si="6"/>
        <v/>
      </c>
      <c r="W27" s="31" t="s">
        <v>15</v>
      </c>
      <c r="X27" s="38" t="str">
        <f t="shared" si="8"/>
        <v/>
      </c>
      <c r="Y27" s="101" t="str">
        <f t="shared" si="9"/>
        <v/>
      </c>
      <c r="Z27" s="102"/>
      <c r="AA27" s="31" t="s">
        <v>16</v>
      </c>
      <c r="AB27" s="39" t="str">
        <f t="shared" si="7"/>
        <v/>
      </c>
    </row>
    <row r="28" spans="1:28" x14ac:dyDescent="0.25">
      <c r="A28" s="48"/>
      <c r="B28" s="49"/>
      <c r="C28" s="14"/>
      <c r="D28" s="67"/>
      <c r="E28" s="54"/>
      <c r="F28" s="55"/>
      <c r="G28" s="55"/>
      <c r="H28" s="55"/>
      <c r="I28" s="55"/>
      <c r="J28" s="55"/>
      <c r="K28" s="121"/>
      <c r="L28" s="26" t="str">
        <f t="shared" si="2"/>
        <v/>
      </c>
      <c r="M28" s="14"/>
      <c r="N28" s="59"/>
      <c r="O28" s="31" t="s">
        <v>15</v>
      </c>
      <c r="P28" s="35" t="str">
        <f t="shared" si="3"/>
        <v/>
      </c>
      <c r="Q28" s="34" t="s">
        <v>15</v>
      </c>
      <c r="R28" s="35" t="str">
        <f t="shared" si="4"/>
        <v/>
      </c>
      <c r="S28" s="34" t="s">
        <v>16</v>
      </c>
      <c r="T28" s="24" t="str">
        <f t="shared" si="5"/>
        <v/>
      </c>
      <c r="U28" s="14"/>
      <c r="V28" s="37" t="str">
        <f t="shared" si="6"/>
        <v/>
      </c>
      <c r="W28" s="31" t="s">
        <v>15</v>
      </c>
      <c r="X28" s="38" t="str">
        <f t="shared" si="8"/>
        <v/>
      </c>
      <c r="Y28" s="101" t="str">
        <f t="shared" si="9"/>
        <v/>
      </c>
      <c r="Z28" s="102"/>
      <c r="AA28" s="31" t="s">
        <v>16</v>
      </c>
      <c r="AB28" s="39" t="str">
        <f t="shared" si="7"/>
        <v/>
      </c>
    </row>
    <row r="29" spans="1:28" x14ac:dyDescent="0.25">
      <c r="A29" s="48"/>
      <c r="B29" s="49"/>
      <c r="C29" s="14"/>
      <c r="D29" s="67"/>
      <c r="E29" s="54"/>
      <c r="F29" s="55"/>
      <c r="G29" s="55"/>
      <c r="H29" s="55"/>
      <c r="I29" s="55"/>
      <c r="J29" s="55"/>
      <c r="K29" s="121"/>
      <c r="L29" s="26" t="str">
        <f t="shared" si="2"/>
        <v/>
      </c>
      <c r="M29" s="14"/>
      <c r="N29" s="59"/>
      <c r="O29" s="31" t="s">
        <v>15</v>
      </c>
      <c r="P29" s="35" t="str">
        <f t="shared" si="3"/>
        <v/>
      </c>
      <c r="Q29" s="34" t="s">
        <v>15</v>
      </c>
      <c r="R29" s="35" t="str">
        <f t="shared" si="4"/>
        <v/>
      </c>
      <c r="S29" s="34" t="s">
        <v>16</v>
      </c>
      <c r="T29" s="24" t="str">
        <f t="shared" si="5"/>
        <v/>
      </c>
      <c r="U29" s="14"/>
      <c r="V29" s="37" t="str">
        <f t="shared" si="6"/>
        <v/>
      </c>
      <c r="W29" s="31" t="s">
        <v>15</v>
      </c>
      <c r="X29" s="38" t="str">
        <f t="shared" si="8"/>
        <v/>
      </c>
      <c r="Y29" s="101" t="str">
        <f t="shared" si="9"/>
        <v/>
      </c>
      <c r="Z29" s="102"/>
      <c r="AA29" s="31" t="s">
        <v>16</v>
      </c>
      <c r="AB29" s="39" t="str">
        <f t="shared" si="7"/>
        <v/>
      </c>
    </row>
    <row r="30" spans="1:28" x14ac:dyDescent="0.25">
      <c r="A30" s="48"/>
      <c r="B30" s="49"/>
      <c r="C30" s="14"/>
      <c r="D30" s="67"/>
      <c r="E30" s="54"/>
      <c r="F30" s="55"/>
      <c r="G30" s="55"/>
      <c r="H30" s="55"/>
      <c r="I30" s="55"/>
      <c r="J30" s="55"/>
      <c r="K30" s="121"/>
      <c r="L30" s="26" t="str">
        <f t="shared" si="2"/>
        <v/>
      </c>
      <c r="M30" s="14"/>
      <c r="N30" s="59"/>
      <c r="O30" s="31" t="s">
        <v>15</v>
      </c>
      <c r="P30" s="35" t="str">
        <f t="shared" si="3"/>
        <v/>
      </c>
      <c r="Q30" s="34" t="s">
        <v>15</v>
      </c>
      <c r="R30" s="35" t="str">
        <f t="shared" si="4"/>
        <v/>
      </c>
      <c r="S30" s="34" t="s">
        <v>16</v>
      </c>
      <c r="T30" s="24" t="str">
        <f t="shared" si="5"/>
        <v/>
      </c>
      <c r="U30" s="14"/>
      <c r="V30" s="37" t="str">
        <f t="shared" si="6"/>
        <v/>
      </c>
      <c r="W30" s="31" t="s">
        <v>15</v>
      </c>
      <c r="X30" s="38" t="str">
        <f t="shared" si="8"/>
        <v/>
      </c>
      <c r="Y30" s="101" t="str">
        <f t="shared" si="9"/>
        <v/>
      </c>
      <c r="Z30" s="102"/>
      <c r="AA30" s="31" t="s">
        <v>16</v>
      </c>
      <c r="AB30" s="39" t="str">
        <f t="shared" si="7"/>
        <v/>
      </c>
    </row>
    <row r="31" spans="1:28" x14ac:dyDescent="0.25">
      <c r="A31" s="48"/>
      <c r="B31" s="49"/>
      <c r="C31" s="14"/>
      <c r="D31" s="67"/>
      <c r="E31" s="54"/>
      <c r="F31" s="55"/>
      <c r="G31" s="55"/>
      <c r="H31" s="55"/>
      <c r="I31" s="55"/>
      <c r="J31" s="55"/>
      <c r="K31" s="121"/>
      <c r="L31" s="26" t="str">
        <f t="shared" si="2"/>
        <v/>
      </c>
      <c r="M31" s="14"/>
      <c r="N31" s="59"/>
      <c r="O31" s="31" t="s">
        <v>15</v>
      </c>
      <c r="P31" s="35" t="str">
        <f t="shared" si="3"/>
        <v/>
      </c>
      <c r="Q31" s="34" t="s">
        <v>15</v>
      </c>
      <c r="R31" s="35" t="str">
        <f t="shared" si="4"/>
        <v/>
      </c>
      <c r="S31" s="34" t="s">
        <v>16</v>
      </c>
      <c r="T31" s="24" t="str">
        <f t="shared" si="5"/>
        <v/>
      </c>
      <c r="U31" s="14"/>
      <c r="V31" s="37" t="str">
        <f t="shared" si="6"/>
        <v/>
      </c>
      <c r="W31" s="31" t="s">
        <v>15</v>
      </c>
      <c r="X31" s="38" t="str">
        <f t="shared" si="8"/>
        <v/>
      </c>
      <c r="Y31" s="101" t="str">
        <f t="shared" si="9"/>
        <v/>
      </c>
      <c r="Z31" s="102"/>
      <c r="AA31" s="31" t="s">
        <v>16</v>
      </c>
      <c r="AB31" s="39" t="str">
        <f t="shared" si="7"/>
        <v/>
      </c>
    </row>
    <row r="32" spans="1:28" x14ac:dyDescent="0.25">
      <c r="A32" s="48"/>
      <c r="B32" s="49"/>
      <c r="C32" s="14"/>
      <c r="D32" s="67"/>
      <c r="E32" s="54"/>
      <c r="F32" s="55"/>
      <c r="G32" s="55"/>
      <c r="H32" s="55"/>
      <c r="I32" s="55"/>
      <c r="J32" s="55"/>
      <c r="K32" s="121"/>
      <c r="L32" s="26" t="str">
        <f t="shared" si="2"/>
        <v/>
      </c>
      <c r="M32" s="14"/>
      <c r="N32" s="59"/>
      <c r="O32" s="31" t="s">
        <v>15</v>
      </c>
      <c r="P32" s="35" t="str">
        <f t="shared" si="3"/>
        <v/>
      </c>
      <c r="Q32" s="34" t="s">
        <v>15</v>
      </c>
      <c r="R32" s="35" t="str">
        <f t="shared" si="4"/>
        <v/>
      </c>
      <c r="S32" s="34" t="s">
        <v>16</v>
      </c>
      <c r="T32" s="24" t="str">
        <f t="shared" si="5"/>
        <v/>
      </c>
      <c r="U32" s="14"/>
      <c r="V32" s="37" t="str">
        <f t="shared" si="6"/>
        <v/>
      </c>
      <c r="W32" s="31" t="s">
        <v>15</v>
      </c>
      <c r="X32" s="38" t="str">
        <f t="shared" si="8"/>
        <v/>
      </c>
      <c r="Y32" s="101" t="str">
        <f t="shared" si="9"/>
        <v/>
      </c>
      <c r="Z32" s="102"/>
      <c r="AA32" s="31" t="s">
        <v>16</v>
      </c>
      <c r="AB32" s="39" t="str">
        <f t="shared" si="7"/>
        <v/>
      </c>
    </row>
    <row r="33" spans="1:28" x14ac:dyDescent="0.25">
      <c r="A33" s="48"/>
      <c r="B33" s="49"/>
      <c r="C33" s="14"/>
      <c r="D33" s="67"/>
      <c r="E33" s="54"/>
      <c r="F33" s="55"/>
      <c r="G33" s="55"/>
      <c r="H33" s="55"/>
      <c r="I33" s="55"/>
      <c r="J33" s="55"/>
      <c r="K33" s="121"/>
      <c r="L33" s="26" t="str">
        <f t="shared" si="2"/>
        <v/>
      </c>
      <c r="M33" s="14"/>
      <c r="N33" s="59"/>
      <c r="O33" s="31" t="s">
        <v>15</v>
      </c>
      <c r="P33" s="35" t="str">
        <f t="shared" si="3"/>
        <v/>
      </c>
      <c r="Q33" s="34" t="s">
        <v>15</v>
      </c>
      <c r="R33" s="35" t="str">
        <f t="shared" si="4"/>
        <v/>
      </c>
      <c r="S33" s="34" t="s">
        <v>16</v>
      </c>
      <c r="T33" s="24" t="str">
        <f t="shared" si="5"/>
        <v/>
      </c>
      <c r="U33" s="14"/>
      <c r="V33" s="37" t="str">
        <f t="shared" si="6"/>
        <v/>
      </c>
      <c r="W33" s="31" t="s">
        <v>15</v>
      </c>
      <c r="X33" s="38" t="str">
        <f t="shared" si="8"/>
        <v/>
      </c>
      <c r="Y33" s="101" t="str">
        <f t="shared" si="9"/>
        <v/>
      </c>
      <c r="Z33" s="102"/>
      <c r="AA33" s="31" t="s">
        <v>16</v>
      </c>
      <c r="AB33" s="39" t="str">
        <f t="shared" si="7"/>
        <v/>
      </c>
    </row>
    <row r="34" spans="1:28" x14ac:dyDescent="0.25">
      <c r="A34" s="48"/>
      <c r="B34" s="49"/>
      <c r="C34" s="14"/>
      <c r="D34" s="67"/>
      <c r="E34" s="54"/>
      <c r="F34" s="55"/>
      <c r="G34" s="55"/>
      <c r="H34" s="55"/>
      <c r="I34" s="55"/>
      <c r="J34" s="55"/>
      <c r="K34" s="121"/>
      <c r="L34" s="26" t="str">
        <f t="shared" si="2"/>
        <v/>
      </c>
      <c r="M34" s="14"/>
      <c r="N34" s="59"/>
      <c r="O34" s="31" t="s">
        <v>15</v>
      </c>
      <c r="P34" s="35" t="str">
        <f t="shared" si="3"/>
        <v/>
      </c>
      <c r="Q34" s="34" t="s">
        <v>15</v>
      </c>
      <c r="R34" s="35" t="str">
        <f t="shared" si="4"/>
        <v/>
      </c>
      <c r="S34" s="34" t="s">
        <v>16</v>
      </c>
      <c r="T34" s="24" t="str">
        <f t="shared" si="5"/>
        <v/>
      </c>
      <c r="U34" s="14"/>
      <c r="V34" s="37" t="str">
        <f t="shared" si="6"/>
        <v/>
      </c>
      <c r="W34" s="31" t="s">
        <v>15</v>
      </c>
      <c r="X34" s="38" t="str">
        <f t="shared" si="8"/>
        <v/>
      </c>
      <c r="Y34" s="101" t="str">
        <f t="shared" si="9"/>
        <v/>
      </c>
      <c r="Z34" s="102"/>
      <c r="AA34" s="31" t="s">
        <v>16</v>
      </c>
      <c r="AB34" s="39" t="str">
        <f t="shared" si="7"/>
        <v/>
      </c>
    </row>
    <row r="35" spans="1:28" x14ac:dyDescent="0.25">
      <c r="A35" s="48"/>
      <c r="B35" s="49"/>
      <c r="C35" s="14"/>
      <c r="D35" s="67"/>
      <c r="E35" s="54"/>
      <c r="F35" s="55"/>
      <c r="G35" s="55"/>
      <c r="H35" s="55"/>
      <c r="I35" s="55"/>
      <c r="J35" s="55"/>
      <c r="K35" s="121"/>
      <c r="L35" s="26" t="str">
        <f t="shared" si="2"/>
        <v/>
      </c>
      <c r="M35" s="14"/>
      <c r="N35" s="59"/>
      <c r="O35" s="31" t="s">
        <v>15</v>
      </c>
      <c r="P35" s="35" t="str">
        <f t="shared" si="3"/>
        <v/>
      </c>
      <c r="Q35" s="34" t="s">
        <v>15</v>
      </c>
      <c r="R35" s="35" t="str">
        <f t="shared" si="4"/>
        <v/>
      </c>
      <c r="S35" s="34" t="s">
        <v>16</v>
      </c>
      <c r="T35" s="24" t="str">
        <f t="shared" si="5"/>
        <v/>
      </c>
      <c r="U35" s="14"/>
      <c r="V35" s="37" t="str">
        <f t="shared" si="6"/>
        <v/>
      </c>
      <c r="W35" s="31" t="s">
        <v>15</v>
      </c>
      <c r="X35" s="38" t="str">
        <f t="shared" si="8"/>
        <v/>
      </c>
      <c r="Y35" s="101" t="str">
        <f t="shared" si="9"/>
        <v/>
      </c>
      <c r="Z35" s="102"/>
      <c r="AA35" s="31" t="s">
        <v>16</v>
      </c>
      <c r="AB35" s="39" t="str">
        <f t="shared" si="7"/>
        <v/>
      </c>
    </row>
    <row r="36" spans="1:28" ht="15.75" thickBot="1" x14ac:dyDescent="0.3">
      <c r="A36" s="50"/>
      <c r="B36" s="51"/>
      <c r="C36" s="14"/>
      <c r="D36" s="68"/>
      <c r="E36" s="56"/>
      <c r="F36" s="57"/>
      <c r="G36" s="57"/>
      <c r="H36" s="57"/>
      <c r="I36" s="57"/>
      <c r="J36" s="57"/>
      <c r="K36" s="122"/>
      <c r="L36" s="27" t="str">
        <f t="shared" si="2"/>
        <v/>
      </c>
      <c r="M36" s="14"/>
      <c r="N36" s="60"/>
      <c r="O36" s="32" t="s">
        <v>15</v>
      </c>
      <c r="P36" s="35" t="str">
        <f t="shared" si="3"/>
        <v/>
      </c>
      <c r="Q36" s="34" t="s">
        <v>15</v>
      </c>
      <c r="R36" s="35" t="str">
        <f t="shared" si="4"/>
        <v/>
      </c>
      <c r="S36" s="34" t="s">
        <v>16</v>
      </c>
      <c r="T36" s="24" t="str">
        <f t="shared" si="5"/>
        <v/>
      </c>
      <c r="U36" s="14"/>
      <c r="V36" s="40" t="str">
        <f t="shared" si="6"/>
        <v/>
      </c>
      <c r="W36" s="32" t="s">
        <v>15</v>
      </c>
      <c r="X36" s="38" t="str">
        <f t="shared" si="8"/>
        <v/>
      </c>
      <c r="Y36" s="101" t="str">
        <f t="shared" si="9"/>
        <v/>
      </c>
      <c r="Z36" s="102"/>
      <c r="AA36" s="32" t="s">
        <v>16</v>
      </c>
      <c r="AB36" s="39" t="str">
        <f t="shared" si="7"/>
        <v/>
      </c>
    </row>
    <row r="37" spans="1:28" ht="16.5" thickTop="1" thickBot="1" x14ac:dyDescent="0.3">
      <c r="A37" s="61"/>
      <c r="B37" s="62"/>
      <c r="C37" s="64"/>
      <c r="D37" s="69" t="s">
        <v>26</v>
      </c>
      <c r="E37" s="28" t="str">
        <f t="shared" ref="E37:L37" si="10">IF(SUM(E9:E36)=0,"",SUM(E9:E36))</f>
        <v/>
      </c>
      <c r="F37" s="29" t="str">
        <f t="shared" si="10"/>
        <v/>
      </c>
      <c r="G37" s="29" t="str">
        <f t="shared" si="10"/>
        <v/>
      </c>
      <c r="H37" s="29" t="str">
        <f t="shared" si="10"/>
        <v/>
      </c>
      <c r="I37" s="29" t="str">
        <f t="shared" si="10"/>
        <v/>
      </c>
      <c r="J37" s="29" t="str">
        <f t="shared" si="10"/>
        <v/>
      </c>
      <c r="K37" s="123"/>
      <c r="L37" s="44" t="str">
        <f t="shared" si="10"/>
        <v/>
      </c>
      <c r="M37" s="63"/>
      <c r="N37" s="42" t="str">
        <f>IF(SUM(N9:N36)=0,"",SUM(N9:N36))</f>
        <v/>
      </c>
      <c r="O37" s="33" t="s">
        <v>15</v>
      </c>
      <c r="P37" s="43" t="str">
        <f>IF(SUM(P9:P36)=0,"",SUM(P9:P36))</f>
        <v/>
      </c>
      <c r="Q37" s="33" t="s">
        <v>15</v>
      </c>
      <c r="R37" s="43" t="str">
        <f>IF(SUM(R9:R36)=0,"",SUM(R9:R36))</f>
        <v/>
      </c>
      <c r="S37" s="33" t="s">
        <v>16</v>
      </c>
      <c r="T37" s="30" t="str">
        <f t="shared" ref="T37:X37" si="11">IF(SUM(T9:T36)=0,"",SUM(T9:T36))</f>
        <v/>
      </c>
      <c r="U37" s="45"/>
      <c r="V37" s="42" t="str">
        <f>IF(SUM(V9:V36)=0,"",SUM(V9:V36))</f>
        <v/>
      </c>
      <c r="W37" s="33" t="s">
        <v>15</v>
      </c>
      <c r="X37" s="29" t="str">
        <f t="shared" si="11"/>
        <v/>
      </c>
      <c r="Y37" s="29" t="str">
        <f>IF(SUM(Y9:Y36)=0,"",SUM(Y9:Y36))</f>
        <v/>
      </c>
      <c r="Z37" s="100"/>
      <c r="AA37" s="33" t="s">
        <v>16</v>
      </c>
      <c r="AB37" s="41" t="str">
        <f>IF(SUM(AB9:AB36)=0,"",SUM(AB9:AB36))</f>
        <v/>
      </c>
    </row>
    <row r="38" spans="1:28" ht="15.75" thickTop="1" x14ac:dyDescent="0.25"/>
    <row r="39" spans="1:28" x14ac:dyDescent="0.25">
      <c r="A39" s="92" t="s">
        <v>50</v>
      </c>
      <c r="B39" s="95"/>
      <c r="C39" s="105"/>
      <c r="D39" s="106"/>
      <c r="E39" s="95"/>
      <c r="F39" s="95"/>
      <c r="G39" s="95"/>
      <c r="H39" s="95"/>
      <c r="I39" s="95"/>
      <c r="J39" s="95"/>
      <c r="K39" s="107"/>
      <c r="L39" s="18"/>
      <c r="M39" s="12"/>
      <c r="N39" s="92" t="s">
        <v>33</v>
      </c>
      <c r="O39" s="77"/>
      <c r="P39" s="78"/>
      <c r="Q39" s="78"/>
      <c r="R39" s="78"/>
      <c r="S39" s="79"/>
      <c r="T39" s="80"/>
      <c r="U39" s="81"/>
      <c r="V39" s="80"/>
      <c r="W39" s="81"/>
      <c r="X39" s="80"/>
      <c r="Y39" s="80"/>
      <c r="Z39" s="80"/>
      <c r="AA39" s="81"/>
      <c r="AB39" s="82"/>
    </row>
    <row r="40" spans="1:28" x14ac:dyDescent="0.25">
      <c r="A40" s="93" t="s">
        <v>47</v>
      </c>
      <c r="B40" s="13"/>
      <c r="C40" s="4"/>
      <c r="D40" s="22"/>
      <c r="E40" s="13"/>
      <c r="F40" s="13"/>
      <c r="G40" s="13"/>
      <c r="H40" s="13"/>
      <c r="I40" s="13"/>
      <c r="J40" s="13"/>
      <c r="K40" s="108"/>
      <c r="L40" s="18"/>
      <c r="M40" s="12"/>
      <c r="N40" s="85" t="s">
        <v>34</v>
      </c>
      <c r="O40" s="6"/>
      <c r="P40" s="17"/>
      <c r="Q40" s="18"/>
      <c r="R40" s="18"/>
      <c r="S40" s="9"/>
      <c r="T40" s="9"/>
      <c r="U40" s="9"/>
      <c r="V40" s="9"/>
      <c r="W40" s="9"/>
      <c r="X40" s="9"/>
      <c r="Y40" s="9"/>
      <c r="Z40" s="9"/>
      <c r="AA40" s="7"/>
      <c r="AB40" s="84"/>
    </row>
    <row r="41" spans="1:28" x14ac:dyDescent="0.25">
      <c r="A41" s="93" t="s">
        <v>55</v>
      </c>
      <c r="B41" s="13"/>
      <c r="C41" s="4"/>
      <c r="D41" s="22"/>
      <c r="E41" s="13"/>
      <c r="F41" s="13"/>
      <c r="G41" s="13"/>
      <c r="H41" s="13"/>
      <c r="I41" s="13"/>
      <c r="J41" s="13"/>
      <c r="K41" s="108"/>
      <c r="L41" s="18"/>
      <c r="M41" s="12"/>
      <c r="N41" s="83" t="s">
        <v>31</v>
      </c>
      <c r="O41" s="6"/>
      <c r="P41" s="17"/>
      <c r="Q41" s="17"/>
      <c r="R41" s="17"/>
      <c r="S41" s="9"/>
      <c r="T41" s="9"/>
      <c r="U41" s="7"/>
      <c r="V41" s="9"/>
      <c r="W41" s="7"/>
      <c r="X41" s="9"/>
      <c r="Y41" s="9"/>
      <c r="Z41" s="9"/>
      <c r="AA41" s="7"/>
      <c r="AB41" s="84"/>
    </row>
    <row r="42" spans="1:28" x14ac:dyDescent="0.25">
      <c r="A42" s="87" t="s">
        <v>49</v>
      </c>
      <c r="B42" s="13"/>
      <c r="C42" s="4"/>
      <c r="D42" s="22"/>
      <c r="E42" s="13"/>
      <c r="F42" s="13"/>
      <c r="G42" s="13"/>
      <c r="H42" s="13"/>
      <c r="I42" s="13"/>
      <c r="J42" s="13"/>
      <c r="K42" s="108"/>
      <c r="L42" s="18"/>
      <c r="M42" s="12"/>
      <c r="N42" s="87" t="s">
        <v>38</v>
      </c>
      <c r="O42" s="6"/>
      <c r="P42" s="17"/>
      <c r="Q42" s="17"/>
      <c r="R42" s="17"/>
      <c r="S42" s="9"/>
      <c r="T42" s="9"/>
      <c r="U42" s="7"/>
      <c r="V42" s="9"/>
      <c r="W42" s="7"/>
      <c r="X42" s="9"/>
      <c r="Y42" s="9"/>
      <c r="Z42" s="9"/>
      <c r="AA42" s="7"/>
      <c r="AB42" s="84"/>
    </row>
    <row r="43" spans="1:28" x14ac:dyDescent="0.25">
      <c r="A43" s="93" t="s">
        <v>48</v>
      </c>
      <c r="B43" s="13"/>
      <c r="C43" s="4"/>
      <c r="D43" s="22"/>
      <c r="E43" s="13"/>
      <c r="F43" s="13"/>
      <c r="G43" s="13"/>
      <c r="H43" s="13"/>
      <c r="I43" s="13"/>
      <c r="J43" s="13"/>
      <c r="K43" s="108"/>
      <c r="L43" s="124"/>
      <c r="M43" s="11"/>
      <c r="N43" s="87" t="s">
        <v>32</v>
      </c>
      <c r="O43" s="6"/>
      <c r="P43" s="17"/>
      <c r="Q43" s="17"/>
      <c r="R43" s="17"/>
      <c r="S43" s="9"/>
      <c r="T43" s="9"/>
      <c r="U43" s="7"/>
      <c r="V43" s="9"/>
      <c r="W43" s="7"/>
      <c r="X43" s="9"/>
      <c r="Y43" s="9"/>
      <c r="Z43" s="9"/>
      <c r="AA43" s="7"/>
      <c r="AB43" s="84"/>
    </row>
    <row r="44" spans="1:28" x14ac:dyDescent="0.25">
      <c r="A44" s="93" t="s">
        <v>46</v>
      </c>
      <c r="B44" s="13"/>
      <c r="C44" s="4"/>
      <c r="D44" s="22"/>
      <c r="E44" s="13"/>
      <c r="F44" s="13"/>
      <c r="G44" s="13"/>
      <c r="H44" s="13"/>
      <c r="I44" s="13"/>
      <c r="J44" s="13"/>
      <c r="K44" s="108"/>
      <c r="N44" s="87" t="s">
        <v>39</v>
      </c>
      <c r="O44" s="10"/>
      <c r="P44" s="18"/>
      <c r="Q44" s="18"/>
      <c r="R44" s="18"/>
      <c r="S44" s="9"/>
      <c r="T44" s="9"/>
      <c r="U44" s="7"/>
      <c r="V44" s="9"/>
      <c r="W44" s="7"/>
      <c r="X44" s="9"/>
      <c r="Y44" s="9"/>
      <c r="Z44" s="9"/>
      <c r="AA44" s="7"/>
      <c r="AB44" s="84"/>
    </row>
    <row r="45" spans="1:28" x14ac:dyDescent="0.25">
      <c r="A45" s="109" t="s">
        <v>56</v>
      </c>
      <c r="B45" s="96"/>
      <c r="C45" s="110"/>
      <c r="D45" s="111"/>
      <c r="E45" s="96"/>
      <c r="F45" s="96"/>
      <c r="G45" s="96"/>
      <c r="H45" s="96"/>
      <c r="I45" s="96"/>
      <c r="J45" s="96"/>
      <c r="K45" s="112"/>
      <c r="N45" s="85" t="s">
        <v>51</v>
      </c>
      <c r="O45" s="6"/>
      <c r="P45" s="17"/>
      <c r="Q45" s="18"/>
      <c r="R45" s="18"/>
      <c r="S45" s="86"/>
      <c r="T45" s="9"/>
      <c r="U45" s="7"/>
      <c r="V45" s="9"/>
      <c r="W45" s="7"/>
      <c r="X45" s="9"/>
      <c r="Y45" s="9"/>
      <c r="Z45" s="9"/>
      <c r="AA45" s="7"/>
      <c r="AB45" s="84"/>
    </row>
    <row r="46" spans="1:28" x14ac:dyDescent="0.25">
      <c r="N46" s="88" t="s">
        <v>35</v>
      </c>
      <c r="O46" s="103"/>
      <c r="P46" s="104"/>
      <c r="Q46" s="104"/>
      <c r="R46" s="104"/>
      <c r="S46" s="89"/>
      <c r="T46" s="89"/>
      <c r="U46" s="90"/>
      <c r="V46" s="89"/>
      <c r="W46" s="90"/>
      <c r="X46" s="89"/>
      <c r="Y46" s="89"/>
      <c r="Z46" s="89"/>
      <c r="AA46" s="90"/>
      <c r="AB46" s="91"/>
    </row>
    <row r="47" spans="1:28" x14ac:dyDescent="0.25">
      <c r="A47" s="71" t="s">
        <v>52</v>
      </c>
      <c r="B47" s="95"/>
      <c r="C47" s="105"/>
      <c r="D47" s="106"/>
      <c r="E47" s="95"/>
      <c r="F47" s="95"/>
      <c r="G47" s="95"/>
      <c r="H47" s="95"/>
      <c r="I47" s="95"/>
      <c r="J47" s="95"/>
      <c r="K47" s="107"/>
      <c r="N47" s="17"/>
      <c r="O47" s="10"/>
      <c r="P47" s="18"/>
      <c r="Q47" s="17"/>
      <c r="R47" s="17"/>
      <c r="S47" s="9"/>
      <c r="T47" s="9"/>
      <c r="U47" s="7"/>
      <c r="V47" s="9"/>
      <c r="W47" s="7"/>
      <c r="X47" s="9"/>
      <c r="Y47" s="9"/>
      <c r="Z47" s="9"/>
      <c r="AA47" s="7"/>
      <c r="AB47" s="9"/>
    </row>
    <row r="48" spans="1:28" x14ac:dyDescent="0.25">
      <c r="A48" s="72" t="s">
        <v>54</v>
      </c>
      <c r="B48" s="13"/>
      <c r="C48" s="4"/>
      <c r="D48" s="22"/>
      <c r="E48" s="13"/>
      <c r="F48" s="13"/>
      <c r="G48" s="13"/>
      <c r="H48" s="13"/>
      <c r="I48" s="13"/>
      <c r="J48" s="13"/>
      <c r="K48" s="108"/>
      <c r="N48" s="17"/>
      <c r="O48" s="10"/>
      <c r="P48" s="18"/>
      <c r="Q48" s="17"/>
      <c r="R48" s="17"/>
      <c r="S48" s="9"/>
      <c r="T48" s="9"/>
      <c r="U48" s="7"/>
      <c r="V48" s="9"/>
      <c r="W48" s="7"/>
      <c r="X48" s="9"/>
      <c r="Y48" s="9"/>
      <c r="Z48" s="9"/>
      <c r="AA48" s="7"/>
      <c r="AB48" s="9"/>
    </row>
    <row r="49" spans="1:28" x14ac:dyDescent="0.25">
      <c r="A49" s="72" t="s">
        <v>8</v>
      </c>
      <c r="B49" s="13"/>
      <c r="C49" s="4"/>
      <c r="D49" s="22"/>
      <c r="E49" s="13"/>
      <c r="F49" s="13"/>
      <c r="G49" s="13"/>
      <c r="H49" s="13"/>
      <c r="I49" s="13"/>
      <c r="J49" s="13"/>
      <c r="K49" s="108"/>
      <c r="N49" s="19"/>
      <c r="O49" s="3"/>
    </row>
    <row r="50" spans="1:28" x14ac:dyDescent="0.25">
      <c r="A50" s="72" t="s">
        <v>9</v>
      </c>
      <c r="B50" s="13"/>
      <c r="C50" s="4"/>
      <c r="D50" s="22"/>
      <c r="E50" s="13"/>
      <c r="F50" s="13"/>
      <c r="G50" s="13"/>
      <c r="H50" s="13"/>
      <c r="I50" s="13"/>
      <c r="J50" s="13"/>
      <c r="K50" s="108"/>
    </row>
    <row r="51" spans="1:28" ht="16.5" thickBot="1" x14ac:dyDescent="0.3">
      <c r="A51" s="76" t="s">
        <v>53</v>
      </c>
      <c r="B51" s="96"/>
      <c r="C51" s="110"/>
      <c r="D51" s="111"/>
      <c r="E51" s="96"/>
      <c r="F51" s="96"/>
      <c r="G51" s="96"/>
      <c r="H51" s="96"/>
      <c r="I51" s="96"/>
      <c r="J51" s="96"/>
      <c r="K51" s="112"/>
      <c r="N51" s="115"/>
      <c r="O51" s="116"/>
      <c r="P51" s="114" t="s">
        <v>23</v>
      </c>
      <c r="Q51" s="163"/>
      <c r="R51" s="163"/>
      <c r="S51" s="163"/>
      <c r="T51" s="163"/>
      <c r="U51" s="163"/>
      <c r="V51" s="163"/>
      <c r="W51" s="113"/>
      <c r="X51" s="114" t="s">
        <v>24</v>
      </c>
      <c r="Y51" s="164"/>
      <c r="Z51" s="164"/>
      <c r="AA51" s="164"/>
      <c r="AB51" s="164"/>
    </row>
    <row r="56" spans="1:28" x14ac:dyDescent="0.25">
      <c r="B56" s="73"/>
      <c r="C56" s="74"/>
      <c r="D56" s="75"/>
      <c r="E56" s="73"/>
      <c r="F56" s="73"/>
      <c r="G56" s="73"/>
      <c r="H56" s="73"/>
      <c r="I56" s="73"/>
      <c r="J56" s="73"/>
      <c r="K56" s="73"/>
    </row>
    <row r="57" spans="1:28" x14ac:dyDescent="0.25">
      <c r="B57" s="73"/>
      <c r="C57" s="74"/>
      <c r="D57" s="75"/>
      <c r="E57" s="73"/>
      <c r="F57" s="73"/>
      <c r="G57" s="73"/>
      <c r="H57" s="73"/>
      <c r="I57" s="73"/>
      <c r="J57" s="73"/>
      <c r="K57" s="73"/>
    </row>
    <row r="58" spans="1:28" x14ac:dyDescent="0.25">
      <c r="B58" s="73"/>
      <c r="C58" s="74"/>
      <c r="D58" s="75"/>
      <c r="E58" s="73"/>
      <c r="F58" s="73"/>
      <c r="G58" s="73"/>
      <c r="H58" s="73"/>
      <c r="I58" s="73"/>
      <c r="J58" s="73"/>
      <c r="K58" s="73"/>
    </row>
    <row r="59" spans="1:28" x14ac:dyDescent="0.25">
      <c r="B59" s="73"/>
      <c r="C59" s="74"/>
      <c r="D59" s="75"/>
      <c r="E59" s="73"/>
      <c r="F59" s="73"/>
      <c r="G59" s="73"/>
      <c r="H59" s="73"/>
      <c r="I59" s="73"/>
      <c r="J59" s="73"/>
      <c r="K59" s="73"/>
    </row>
    <row r="60" spans="1:28" x14ac:dyDescent="0.25">
      <c r="B60" s="73"/>
      <c r="C60" s="125"/>
      <c r="D60" s="75"/>
      <c r="E60" s="73"/>
      <c r="F60" s="73"/>
      <c r="G60" s="73"/>
      <c r="H60" s="73"/>
      <c r="I60" s="73"/>
      <c r="J60" s="73"/>
      <c r="K60" s="73"/>
    </row>
  </sheetData>
  <sheetProtection sheet="1" objects="1" scenarios="1"/>
  <mergeCells count="32">
    <mergeCell ref="D7:D8"/>
    <mergeCell ref="I7:I8"/>
    <mergeCell ref="J7:J8"/>
    <mergeCell ref="K7:K8"/>
    <mergeCell ref="L7:L8"/>
    <mergeCell ref="O4:R4"/>
    <mergeCell ref="E7:E8"/>
    <mergeCell ref="X5:AB5"/>
    <mergeCell ref="AB6:AB8"/>
    <mergeCell ref="E6:L6"/>
    <mergeCell ref="Q6:Q8"/>
    <mergeCell ref="P6:P8"/>
    <mergeCell ref="F7:F8"/>
    <mergeCell ref="G7:G8"/>
    <mergeCell ref="H7:H8"/>
    <mergeCell ref="Y7:Z7"/>
    <mergeCell ref="Q51:V51"/>
    <mergeCell ref="Y51:AB51"/>
    <mergeCell ref="A1:AB1"/>
    <mergeCell ref="A6:A8"/>
    <mergeCell ref="N6:N8"/>
    <mergeCell ref="T6:T8"/>
    <mergeCell ref="X6:Z6"/>
    <mergeCell ref="B6:B8"/>
    <mergeCell ref="O6:O8"/>
    <mergeCell ref="S6:S8"/>
    <mergeCell ref="V6:V8"/>
    <mergeCell ref="W6:W8"/>
    <mergeCell ref="AA6:AA8"/>
    <mergeCell ref="R6:R8"/>
    <mergeCell ref="B4:G4"/>
    <mergeCell ref="AA4:AB4"/>
  </mergeCells>
  <dataValidations count="1">
    <dataValidation type="list" showInputMessage="1" showErrorMessage="1" error="Please select a valid value from the dropdown list." prompt="Select value from dropdown list" sqref="Z9:Z36">
      <formula1>Yes</formula1>
    </dataValidation>
  </dataValidations>
  <printOptions horizontalCentered="1" verticalCentered="1"/>
  <pageMargins left="0.25" right="0.25" top="0.25" bottom="0.4" header="0.25" footer="0.25"/>
  <pageSetup scale="74" orientation="landscape" r:id="rId1"/>
  <headerFooter>
    <oddFooter>&amp;L&amp;"-,Italic"&amp;7Revised 04/30/2018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showGridLines="0" workbookViewId="0"/>
  </sheetViews>
  <sheetFormatPr defaultRowHeight="15" x14ac:dyDescent="0.25"/>
  <cols>
    <col min="1" max="1" width="2.28515625" style="126" customWidth="1"/>
    <col min="2" max="2" width="16.85546875" style="126" bestFit="1" customWidth="1"/>
    <col min="3" max="3" width="2.28515625" style="126" customWidth="1"/>
    <col min="4" max="4" width="12.85546875" style="126" customWidth="1"/>
    <col min="5" max="5" width="2.28515625" style="126" customWidth="1"/>
    <col min="6" max="6" width="12.85546875" style="126" customWidth="1"/>
    <col min="7" max="7" width="2.28515625" style="126" customWidth="1"/>
    <col min="8" max="8" width="9.7109375" style="126" customWidth="1"/>
    <col min="9" max="10" width="2.28515625" style="126" customWidth="1"/>
    <col min="11" max="11" width="17.85546875" style="126" bestFit="1" customWidth="1"/>
    <col min="12" max="12" width="2.28515625" style="126" customWidth="1"/>
    <col min="13" max="13" width="12.85546875" style="126" customWidth="1"/>
    <col min="14" max="14" width="2.28515625" style="126" customWidth="1"/>
    <col min="15" max="16384" width="9.140625" style="126"/>
  </cols>
  <sheetData>
    <row r="1" spans="1:14" x14ac:dyDescent="0.25">
      <c r="A1" s="136"/>
      <c r="B1" s="147" t="s">
        <v>59</v>
      </c>
      <c r="C1" s="147"/>
      <c r="D1" s="150">
        <v>20</v>
      </c>
      <c r="E1" s="139"/>
    </row>
    <row r="2" spans="1:14" x14ac:dyDescent="0.25">
      <c r="A2" s="146"/>
      <c r="B2" s="128" t="s">
        <v>61</v>
      </c>
      <c r="C2" s="128"/>
      <c r="D2" s="151">
        <v>0.02</v>
      </c>
      <c r="E2" s="154"/>
    </row>
    <row r="3" spans="1:14" x14ac:dyDescent="0.25">
      <c r="A3" s="140"/>
      <c r="B3" s="127" t="s">
        <v>3</v>
      </c>
      <c r="C3" s="127"/>
      <c r="D3" s="152">
        <v>50</v>
      </c>
      <c r="E3" s="141"/>
    </row>
    <row r="4" spans="1:14" x14ac:dyDescent="0.25">
      <c r="A4" s="140"/>
      <c r="B4" s="127" t="s">
        <v>4</v>
      </c>
      <c r="C4" s="127"/>
      <c r="D4" s="152"/>
      <c r="E4" s="141"/>
    </row>
    <row r="5" spans="1:14" x14ac:dyDescent="0.25">
      <c r="A5" s="140"/>
      <c r="B5" s="127" t="s">
        <v>0</v>
      </c>
      <c r="C5" s="127"/>
      <c r="D5" s="152"/>
      <c r="E5" s="141"/>
    </row>
    <row r="6" spans="1:14" x14ac:dyDescent="0.25">
      <c r="A6" s="140"/>
      <c r="B6" s="127" t="s">
        <v>1</v>
      </c>
      <c r="C6" s="127"/>
      <c r="D6" s="152"/>
      <c r="E6" s="141"/>
    </row>
    <row r="7" spans="1:14" x14ac:dyDescent="0.25">
      <c r="A7" s="140"/>
      <c r="B7" s="127" t="s">
        <v>5</v>
      </c>
      <c r="C7" s="127"/>
      <c r="D7" s="152"/>
      <c r="E7" s="141"/>
    </row>
    <row r="8" spans="1:14" x14ac:dyDescent="0.25">
      <c r="A8" s="140"/>
      <c r="B8" s="127" t="s">
        <v>6</v>
      </c>
      <c r="C8" s="127"/>
      <c r="D8" s="152"/>
      <c r="E8" s="141"/>
    </row>
    <row r="9" spans="1:14" x14ac:dyDescent="0.25">
      <c r="A9" s="140"/>
      <c r="B9" s="128" t="s">
        <v>7</v>
      </c>
      <c r="C9" s="130"/>
      <c r="D9" s="153"/>
      <c r="E9" s="141"/>
    </row>
    <row r="10" spans="1:14" x14ac:dyDescent="0.25">
      <c r="A10" s="142"/>
      <c r="B10" s="135" t="s">
        <v>64</v>
      </c>
      <c r="C10" s="135"/>
      <c r="D10" s="143">
        <f>SUM(D3:D9)</f>
        <v>50</v>
      </c>
      <c r="E10" s="145"/>
    </row>
    <row r="11" spans="1:14" x14ac:dyDescent="0.25">
      <c r="D11" s="129"/>
    </row>
    <row r="12" spans="1:14" ht="30" x14ac:dyDescent="0.25">
      <c r="A12" s="136"/>
      <c r="B12" s="138"/>
      <c r="C12" s="138"/>
      <c r="D12" s="160" t="s">
        <v>57</v>
      </c>
      <c r="E12" s="161"/>
      <c r="F12" s="160" t="s">
        <v>13</v>
      </c>
      <c r="G12" s="138"/>
      <c r="H12" s="138"/>
      <c r="I12" s="138"/>
      <c r="J12" s="136"/>
      <c r="K12" s="138"/>
      <c r="L12" s="138"/>
      <c r="M12" s="160" t="s">
        <v>58</v>
      </c>
      <c r="N12" s="139"/>
    </row>
    <row r="13" spans="1:14" ht="9.9499999999999993" customHeight="1" x14ac:dyDescent="0.25">
      <c r="A13" s="136"/>
      <c r="B13" s="138"/>
      <c r="C13" s="138"/>
      <c r="D13" s="137"/>
      <c r="E13" s="138"/>
      <c r="F13" s="137"/>
      <c r="G13" s="138"/>
      <c r="H13" s="138"/>
      <c r="I13" s="138"/>
      <c r="J13" s="136"/>
      <c r="K13" s="138"/>
      <c r="L13" s="138"/>
      <c r="M13" s="137"/>
      <c r="N13" s="139"/>
    </row>
    <row r="14" spans="1:14" x14ac:dyDescent="0.25">
      <c r="A14" s="140"/>
      <c r="B14" s="130" t="s">
        <v>12</v>
      </c>
      <c r="C14" s="130"/>
      <c r="D14" s="148">
        <v>80</v>
      </c>
      <c r="E14" s="130"/>
      <c r="F14" s="148">
        <v>40</v>
      </c>
      <c r="G14" s="130"/>
      <c r="H14" s="130"/>
      <c r="I14" s="130"/>
      <c r="J14" s="140"/>
      <c r="K14" s="130"/>
      <c r="L14" s="130"/>
      <c r="M14" s="210">
        <f>D14-F14</f>
        <v>40</v>
      </c>
      <c r="N14" s="141"/>
    </row>
    <row r="15" spans="1:14" ht="9.9499999999999993" customHeight="1" x14ac:dyDescent="0.25">
      <c r="A15" s="140"/>
      <c r="B15" s="130"/>
      <c r="C15" s="130"/>
      <c r="D15" s="130"/>
      <c r="E15" s="130"/>
      <c r="F15" s="130"/>
      <c r="G15" s="130"/>
      <c r="H15" s="130"/>
      <c r="I15" s="130"/>
      <c r="J15" s="140"/>
      <c r="K15" s="130"/>
      <c r="L15" s="130"/>
      <c r="M15" s="130"/>
      <c r="N15" s="141"/>
    </row>
    <row r="16" spans="1:14" x14ac:dyDescent="0.25">
      <c r="A16" s="140"/>
      <c r="B16" s="130" t="s">
        <v>60</v>
      </c>
      <c r="C16" s="130"/>
      <c r="D16" s="131">
        <f>D1*D14</f>
        <v>1600</v>
      </c>
      <c r="E16" s="130"/>
      <c r="F16" s="131">
        <f>D1*F14</f>
        <v>800</v>
      </c>
      <c r="G16" s="130"/>
      <c r="H16" s="130"/>
      <c r="I16" s="130"/>
      <c r="J16" s="140"/>
      <c r="K16" s="130" t="s">
        <v>60</v>
      </c>
      <c r="L16" s="130"/>
      <c r="M16" s="131">
        <f>D1*M14</f>
        <v>800</v>
      </c>
      <c r="N16" s="141"/>
    </row>
    <row r="17" spans="1:14" x14ac:dyDescent="0.25">
      <c r="A17" s="140"/>
      <c r="B17" s="130" t="s">
        <v>62</v>
      </c>
      <c r="C17" s="130"/>
      <c r="D17" s="132">
        <f>-ROUND(D16*D2,2)</f>
        <v>-32</v>
      </c>
      <c r="E17" s="130"/>
      <c r="F17" s="132">
        <f>-ROUND(F16*D2,2)</f>
        <v>-16</v>
      </c>
      <c r="G17" s="130"/>
      <c r="H17" s="130"/>
      <c r="I17" s="130"/>
      <c r="J17" s="140"/>
      <c r="K17" s="130" t="s">
        <v>62</v>
      </c>
      <c r="L17" s="130"/>
      <c r="M17" s="132">
        <f>-ROUND(M16*D2,2)</f>
        <v>-16</v>
      </c>
      <c r="N17" s="141"/>
    </row>
    <row r="18" spans="1:14" x14ac:dyDescent="0.25">
      <c r="A18" s="140"/>
      <c r="B18" s="135" t="s">
        <v>65</v>
      </c>
      <c r="C18" s="127"/>
      <c r="D18" s="134">
        <f>-SUM(D3:D9)</f>
        <v>-50</v>
      </c>
      <c r="E18" s="130"/>
      <c r="F18" s="134">
        <f>IF(D10&gt;F16,"",-D10)</f>
        <v>-50</v>
      </c>
      <c r="G18" s="130"/>
      <c r="H18" s="130"/>
      <c r="I18" s="130"/>
      <c r="J18" s="140"/>
      <c r="K18" s="135" t="s">
        <v>65</v>
      </c>
      <c r="L18" s="127"/>
      <c r="M18" s="134" t="str">
        <f>IF(D10&gt;F16,-D10,"")</f>
        <v/>
      </c>
      <c r="N18" s="141"/>
    </row>
    <row r="19" spans="1:14" x14ac:dyDescent="0.25">
      <c r="A19" s="140"/>
      <c r="B19" s="130" t="s">
        <v>63</v>
      </c>
      <c r="C19" s="130"/>
      <c r="D19" s="131">
        <f>SUM(D16:D18)</f>
        <v>1518</v>
      </c>
      <c r="E19" s="130"/>
      <c r="F19" s="131">
        <f>SUM(F16:F18)</f>
        <v>734</v>
      </c>
      <c r="G19" s="130"/>
      <c r="H19" s="130"/>
      <c r="I19" s="130"/>
      <c r="J19" s="140"/>
      <c r="K19" s="130" t="s">
        <v>63</v>
      </c>
      <c r="L19" s="130"/>
      <c r="M19" s="131">
        <f>SUM(M16:M18)</f>
        <v>784</v>
      </c>
      <c r="N19" s="141"/>
    </row>
    <row r="20" spans="1:14" ht="9.9499999999999993" customHeight="1" x14ac:dyDescent="0.25">
      <c r="A20" s="140"/>
      <c r="B20" s="130"/>
      <c r="C20" s="130"/>
      <c r="D20" s="131"/>
      <c r="E20" s="130"/>
      <c r="F20" s="131"/>
      <c r="G20" s="130"/>
      <c r="H20" s="130"/>
      <c r="I20" s="130"/>
      <c r="J20" s="140"/>
      <c r="K20" s="130"/>
      <c r="L20" s="130"/>
      <c r="M20" s="131"/>
      <c r="N20" s="141"/>
    </row>
    <row r="21" spans="1:14" ht="16.5" customHeight="1" x14ac:dyDescent="0.25">
      <c r="A21" s="140"/>
      <c r="B21" s="130"/>
      <c r="C21" s="130"/>
      <c r="D21" s="131"/>
      <c r="E21" s="130"/>
      <c r="F21" s="131"/>
      <c r="G21" s="130"/>
      <c r="H21" s="130"/>
      <c r="I21" s="130"/>
      <c r="J21" s="140"/>
      <c r="K21" s="130" t="s">
        <v>66</v>
      </c>
      <c r="L21" s="130"/>
      <c r="M21" s="131">
        <f>M16</f>
        <v>800</v>
      </c>
      <c r="N21" s="141"/>
    </row>
    <row r="22" spans="1:14" x14ac:dyDescent="0.25">
      <c r="A22" s="140"/>
      <c r="B22" s="130" t="s">
        <v>11</v>
      </c>
      <c r="C22" s="130"/>
      <c r="D22" s="131">
        <f>D19*1.45%</f>
        <v>22.010999999999999</v>
      </c>
      <c r="E22" s="149" t="s">
        <v>15</v>
      </c>
      <c r="F22" s="131">
        <f>F19*1.45%</f>
        <v>10.642999999999999</v>
      </c>
      <c r="G22" s="130" t="s">
        <v>16</v>
      </c>
      <c r="H22" s="133">
        <f>D22-F22</f>
        <v>11.368</v>
      </c>
      <c r="I22" s="130"/>
      <c r="J22" s="140"/>
      <c r="K22" s="130" t="s">
        <v>68</v>
      </c>
      <c r="L22" s="130"/>
      <c r="M22" s="133">
        <f>M19*1.45%</f>
        <v>11.367999999999999</v>
      </c>
      <c r="N22" s="141"/>
    </row>
    <row r="23" spans="1:14" x14ac:dyDescent="0.25">
      <c r="A23" s="140"/>
      <c r="B23" s="130" t="s">
        <v>10</v>
      </c>
      <c r="C23" s="130"/>
      <c r="D23" s="131">
        <f>D19*6.2%</f>
        <v>94.116</v>
      </c>
      <c r="E23" s="149" t="s">
        <v>15</v>
      </c>
      <c r="F23" s="131">
        <f>F19*6.2%</f>
        <v>45.508000000000003</v>
      </c>
      <c r="G23" s="130" t="s">
        <v>16</v>
      </c>
      <c r="H23" s="133">
        <f>D23-F23</f>
        <v>48.607999999999997</v>
      </c>
      <c r="I23" s="130"/>
      <c r="J23" s="140"/>
      <c r="K23" s="128" t="s">
        <v>69</v>
      </c>
      <c r="L23" s="130"/>
      <c r="M23" s="133">
        <f>M19*6.2%</f>
        <v>48.607999999999997</v>
      </c>
      <c r="N23" s="141"/>
    </row>
    <row r="24" spans="1:14" ht="15.75" thickBot="1" x14ac:dyDescent="0.3">
      <c r="A24" s="140"/>
      <c r="B24" s="130"/>
      <c r="C24" s="130"/>
      <c r="D24" s="131"/>
      <c r="E24" s="130"/>
      <c r="F24" s="131"/>
      <c r="G24" s="130"/>
      <c r="H24" s="133"/>
      <c r="I24" s="130"/>
      <c r="J24" s="140"/>
      <c r="K24" s="130" t="s">
        <v>67</v>
      </c>
      <c r="L24" s="130"/>
      <c r="M24" s="162">
        <f>M16-SUM(M22:M23)</f>
        <v>740.024</v>
      </c>
      <c r="N24" s="141"/>
    </row>
    <row r="25" spans="1:14" ht="9.9499999999999993" customHeight="1" thickTop="1" x14ac:dyDescent="0.25">
      <c r="A25" s="142"/>
      <c r="B25" s="128"/>
      <c r="C25" s="128"/>
      <c r="D25" s="143"/>
      <c r="E25" s="128"/>
      <c r="F25" s="143"/>
      <c r="G25" s="128"/>
      <c r="H25" s="144"/>
      <c r="I25" s="128"/>
      <c r="J25" s="142"/>
      <c r="K25" s="128"/>
      <c r="L25" s="128"/>
      <c r="M25" s="144"/>
      <c r="N25" s="145"/>
    </row>
    <row r="26" spans="1:14" ht="9.9499999999999993" customHeight="1" x14ac:dyDescent="0.25">
      <c r="A26" s="140"/>
      <c r="B26" s="130"/>
      <c r="C26" s="130"/>
      <c r="D26" s="131"/>
      <c r="E26" s="130"/>
      <c r="F26" s="131"/>
      <c r="G26" s="130"/>
      <c r="H26" s="133"/>
      <c r="I26" s="130"/>
      <c r="J26" s="140"/>
      <c r="K26" s="130"/>
      <c r="L26" s="130"/>
      <c r="M26" s="133"/>
      <c r="N26" s="141"/>
    </row>
    <row r="27" spans="1:14" x14ac:dyDescent="0.25">
      <c r="A27" s="140"/>
      <c r="B27" s="130" t="s">
        <v>12</v>
      </c>
      <c r="C27" s="130"/>
      <c r="D27" s="148">
        <v>80</v>
      </c>
      <c r="E27" s="130"/>
      <c r="F27" s="148">
        <v>1</v>
      </c>
      <c r="G27" s="130"/>
      <c r="H27" s="130"/>
      <c r="I27" s="130"/>
      <c r="J27" s="140"/>
      <c r="K27" s="130"/>
      <c r="L27" s="130"/>
      <c r="M27" s="210">
        <f>D27-F27</f>
        <v>79</v>
      </c>
      <c r="N27" s="141"/>
    </row>
    <row r="28" spans="1:14" ht="9.9499999999999993" customHeight="1" x14ac:dyDescent="0.25">
      <c r="A28" s="140"/>
      <c r="B28" s="130"/>
      <c r="C28" s="130"/>
      <c r="D28" s="130"/>
      <c r="E28" s="130"/>
      <c r="F28" s="130"/>
      <c r="G28" s="130"/>
      <c r="H28" s="130"/>
      <c r="I28" s="130"/>
      <c r="J28" s="140"/>
      <c r="K28" s="130"/>
      <c r="L28" s="130"/>
      <c r="M28" s="130"/>
      <c r="N28" s="141"/>
    </row>
    <row r="29" spans="1:14" x14ac:dyDescent="0.25">
      <c r="A29" s="140"/>
      <c r="B29" s="130" t="s">
        <v>60</v>
      </c>
      <c r="C29" s="130"/>
      <c r="D29" s="131">
        <f>D1*D27</f>
        <v>1600</v>
      </c>
      <c r="E29" s="130"/>
      <c r="F29" s="131">
        <f>D1*F27</f>
        <v>20</v>
      </c>
      <c r="G29" s="130"/>
      <c r="H29" s="130"/>
      <c r="I29" s="130"/>
      <c r="J29" s="140"/>
      <c r="K29" s="130" t="s">
        <v>60</v>
      </c>
      <c r="L29" s="130"/>
      <c r="M29" s="131">
        <f>D1*M27</f>
        <v>1580</v>
      </c>
      <c r="N29" s="141"/>
    </row>
    <row r="30" spans="1:14" x14ac:dyDescent="0.25">
      <c r="A30" s="140"/>
      <c r="B30" s="130" t="s">
        <v>62</v>
      </c>
      <c r="C30" s="130"/>
      <c r="D30" s="132">
        <f>-ROUND(D29*D2,2)</f>
        <v>-32</v>
      </c>
      <c r="E30" s="130"/>
      <c r="F30" s="132">
        <f>-ROUND(F29*D2,2)</f>
        <v>-0.4</v>
      </c>
      <c r="G30" s="130"/>
      <c r="H30" s="130"/>
      <c r="I30" s="130"/>
      <c r="J30" s="140"/>
      <c r="K30" s="130" t="s">
        <v>62</v>
      </c>
      <c r="L30" s="130"/>
      <c r="M30" s="132">
        <f>-ROUND(M29*D2,2)</f>
        <v>-31.6</v>
      </c>
      <c r="N30" s="141"/>
    </row>
    <row r="31" spans="1:14" x14ac:dyDescent="0.25">
      <c r="A31" s="140"/>
      <c r="B31" s="135" t="s">
        <v>65</v>
      </c>
      <c r="C31" s="127"/>
      <c r="D31" s="134">
        <f>-D10</f>
        <v>-50</v>
      </c>
      <c r="E31" s="130"/>
      <c r="F31" s="134" t="str">
        <f>IF(D10&gt;F29,"",-D10)</f>
        <v/>
      </c>
      <c r="G31" s="130"/>
      <c r="H31" s="130"/>
      <c r="I31" s="130"/>
      <c r="J31" s="140"/>
      <c r="K31" s="135" t="s">
        <v>65</v>
      </c>
      <c r="L31" s="127"/>
      <c r="M31" s="134">
        <f>IF(D10&gt;F29,-D10,"")</f>
        <v>-50</v>
      </c>
      <c r="N31" s="141"/>
    </row>
    <row r="32" spans="1:14" x14ac:dyDescent="0.25">
      <c r="A32" s="140"/>
      <c r="B32" s="130" t="s">
        <v>63</v>
      </c>
      <c r="C32" s="130"/>
      <c r="D32" s="131">
        <f>SUM(D29:D31)</f>
        <v>1518</v>
      </c>
      <c r="E32" s="130"/>
      <c r="F32" s="131">
        <f>SUM(F29:F31)</f>
        <v>19.600000000000001</v>
      </c>
      <c r="G32" s="130"/>
      <c r="H32" s="130"/>
      <c r="I32" s="130"/>
      <c r="J32" s="140"/>
      <c r="K32" s="130" t="s">
        <v>63</v>
      </c>
      <c r="L32" s="130"/>
      <c r="M32" s="131">
        <f>SUM(M29:M31)</f>
        <v>1498.4</v>
      </c>
      <c r="N32" s="141"/>
    </row>
    <row r="33" spans="1:14" ht="9.9499999999999993" customHeight="1" x14ac:dyDescent="0.25">
      <c r="A33" s="140"/>
      <c r="B33" s="130"/>
      <c r="C33" s="130"/>
      <c r="D33" s="131"/>
      <c r="E33" s="130"/>
      <c r="F33" s="131"/>
      <c r="G33" s="130"/>
      <c r="H33" s="130"/>
      <c r="I33" s="130"/>
      <c r="J33" s="140"/>
      <c r="K33" s="130"/>
      <c r="L33" s="130"/>
      <c r="M33" s="131"/>
      <c r="N33" s="141"/>
    </row>
    <row r="34" spans="1:14" s="159" customFormat="1" x14ac:dyDescent="0.25">
      <c r="A34" s="155"/>
      <c r="B34" s="156"/>
      <c r="C34" s="156"/>
      <c r="D34" s="157"/>
      <c r="E34" s="156"/>
      <c r="F34" s="157"/>
      <c r="G34" s="156"/>
      <c r="H34" s="156"/>
      <c r="I34" s="156"/>
      <c r="J34" s="155"/>
      <c r="K34" s="156" t="s">
        <v>66</v>
      </c>
      <c r="L34" s="156"/>
      <c r="M34" s="131">
        <f>M29</f>
        <v>1580</v>
      </c>
      <c r="N34" s="158"/>
    </row>
    <row r="35" spans="1:14" x14ac:dyDescent="0.25">
      <c r="A35" s="140"/>
      <c r="B35" s="130" t="s">
        <v>11</v>
      </c>
      <c r="C35" s="130"/>
      <c r="D35" s="131">
        <f>D32*1.45%</f>
        <v>22.010999999999999</v>
      </c>
      <c r="E35" s="149" t="s">
        <v>15</v>
      </c>
      <c r="F35" s="131">
        <f>F32*1.45%</f>
        <v>0.28420000000000001</v>
      </c>
      <c r="G35" s="130" t="s">
        <v>16</v>
      </c>
      <c r="H35" s="133">
        <f>D35-F35</f>
        <v>21.726800000000001</v>
      </c>
      <c r="I35" s="130"/>
      <c r="J35" s="140"/>
      <c r="K35" s="130" t="s">
        <v>68</v>
      </c>
      <c r="L35" s="130"/>
      <c r="M35" s="133">
        <f>M32*1.45%</f>
        <v>21.726800000000001</v>
      </c>
      <c r="N35" s="141"/>
    </row>
    <row r="36" spans="1:14" x14ac:dyDescent="0.25">
      <c r="A36" s="140"/>
      <c r="B36" s="130" t="s">
        <v>10</v>
      </c>
      <c r="C36" s="130"/>
      <c r="D36" s="131">
        <f>D32*6.2%</f>
        <v>94.116</v>
      </c>
      <c r="E36" s="149" t="s">
        <v>15</v>
      </c>
      <c r="F36" s="131">
        <f>F32*6.2%</f>
        <v>1.2152000000000001</v>
      </c>
      <c r="G36" s="130" t="s">
        <v>16</v>
      </c>
      <c r="H36" s="133">
        <f>D36-F36</f>
        <v>92.900800000000004</v>
      </c>
      <c r="I36" s="130"/>
      <c r="J36" s="140"/>
      <c r="K36" s="128" t="s">
        <v>69</v>
      </c>
      <c r="L36" s="130"/>
      <c r="M36" s="133">
        <f>M32*6.2%</f>
        <v>92.900800000000004</v>
      </c>
      <c r="N36" s="141"/>
    </row>
    <row r="37" spans="1:14" ht="15.75" thickBot="1" x14ac:dyDescent="0.3">
      <c r="A37" s="140"/>
      <c r="B37" s="130"/>
      <c r="C37" s="130"/>
      <c r="D37" s="131"/>
      <c r="E37" s="130"/>
      <c r="F37" s="131"/>
      <c r="G37" s="130"/>
      <c r="H37" s="133"/>
      <c r="I37" s="130"/>
      <c r="J37" s="140"/>
      <c r="K37" s="130" t="s">
        <v>67</v>
      </c>
      <c r="L37" s="130"/>
      <c r="M37" s="162">
        <f>M29-SUM(M35:M36)</f>
        <v>1465.3724</v>
      </c>
      <c r="N37" s="141"/>
    </row>
    <row r="38" spans="1:14" ht="9.9499999999999993" customHeight="1" thickTop="1" x14ac:dyDescent="0.25">
      <c r="A38" s="142"/>
      <c r="B38" s="128"/>
      <c r="C38" s="128"/>
      <c r="D38" s="128"/>
      <c r="E38" s="128"/>
      <c r="F38" s="128"/>
      <c r="G38" s="128"/>
      <c r="H38" s="128"/>
      <c r="I38" s="128"/>
      <c r="J38" s="142"/>
      <c r="K38" s="128"/>
      <c r="L38" s="128"/>
      <c r="M38" s="128"/>
      <c r="N38" s="145"/>
    </row>
  </sheetData>
  <sheetProtection sheet="1" objects="1" scenarios="1"/>
  <printOptions horizontalCentered="1" verticalCentered="1"/>
  <pageMargins left="0.5" right="0.5" top="0.25" bottom="0.25" header="0.25" footer="0.2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Worksheet</vt:lpstr>
      <vt:lpstr>Calc_Check</vt:lpstr>
      <vt:lpstr>Yes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 Cheung-Wei</dc:creator>
  <cp:lastModifiedBy>Zhang, Karen (CON)</cp:lastModifiedBy>
  <cp:lastPrinted>2018-04-30T16:45:33Z</cp:lastPrinted>
  <dcterms:created xsi:type="dcterms:W3CDTF">2015-06-17T16:58:35Z</dcterms:created>
  <dcterms:modified xsi:type="dcterms:W3CDTF">2018-05-03T22:05:49Z</dcterms:modified>
</cp:coreProperties>
</file>